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d.docs.live.net/21b4e43731baf894/Desktop/"/>
    </mc:Choice>
  </mc:AlternateContent>
  <xr:revisionPtr revIDLastSave="389" documentId="8_{6A186ACA-82A0-4B93-A1BA-4ADC91A0A0D4}" xr6:coauthVersionLast="47" xr6:coauthVersionMax="47" xr10:uidLastSave="{4D030DB5-2157-4850-9BDA-7BDE9525C255}"/>
  <bookViews>
    <workbookView xWindow="-98" yWindow="-98" windowWidth="20715" windowHeight="13276" activeTab="1" xr2:uid="{3F923A2F-4CAD-477F-BDA2-BD45F2E1E6C0}"/>
  </bookViews>
  <sheets>
    <sheet name="Instructions and Notes" sheetId="2" r:id="rId1"/>
    <sheet name="Loan" sheetId="1" r:id="rId2"/>
  </sheets>
  <externalReferences>
    <externalReference r:id="rId3"/>
    <externalReference r:id="rId4"/>
  </externalReferences>
  <definedNames>
    <definedName name="classes">[1]Lists!$F$2:$F$12</definedName>
    <definedName name="fivepercentinc">[1]Lists!$H$2:$H$22</definedName>
    <definedName name="Loan_Amount">Loan!$E$12</definedName>
    <definedName name="OptionList">[2]Sheet1!$B$2:$B$3</definedName>
    <definedName name="PMT">Loan!$E$17</definedName>
    <definedName name="PMT_No">Loan!$C$33:$C$392</definedName>
    <definedName name="SlabBasement">[2]Sheet1!$F$2:$F$3</definedName>
    <definedName name="traininghours">[1]Lists!$J$2:$J$17</definedName>
    <definedName name="YesNo">[2]Sheet1!$D$2:$D$3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 i="1" l="1"/>
  <c r="R6" i="1"/>
  <c r="S6" i="1"/>
  <c r="R5" i="1"/>
  <c r="S5" i="1"/>
  <c r="Q5" i="1"/>
  <c r="P6" i="1"/>
  <c r="P7" i="1" s="1"/>
  <c r="P8" i="1" s="1"/>
  <c r="P9" i="1" s="1"/>
  <c r="P10" i="1" s="1"/>
  <c r="P11" i="1" s="1"/>
  <c r="P12" i="1" s="1"/>
  <c r="P13" i="1" s="1"/>
  <c r="P14" i="1" s="1"/>
  <c r="P15" i="1" s="1"/>
  <c r="P16" i="1" s="1"/>
  <c r="P17" i="1" s="1"/>
  <c r="P18" i="1" s="1"/>
  <c r="P19" i="1" s="1"/>
  <c r="R19" i="1" s="1"/>
  <c r="K6" i="1"/>
  <c r="L6" i="1"/>
  <c r="L5" i="1"/>
  <c r="M5" i="1"/>
  <c r="K5" i="1"/>
  <c r="C17" i="1"/>
  <c r="J6" i="1"/>
  <c r="M6" i="1" s="1"/>
  <c r="D10" i="1"/>
  <c r="D11" i="1" s="1"/>
  <c r="R14" i="1" l="1"/>
  <c r="Q19" i="1"/>
  <c r="R16" i="1"/>
  <c r="R8" i="1"/>
  <c r="S18" i="1"/>
  <c r="Q16" i="1"/>
  <c r="R13" i="1"/>
  <c r="S10" i="1"/>
  <c r="Q8" i="1"/>
  <c r="R18" i="1"/>
  <c r="S15" i="1"/>
  <c r="Q13" i="1"/>
  <c r="R10" i="1"/>
  <c r="S7" i="1"/>
  <c r="P20" i="1"/>
  <c r="P21" i="1" s="1"/>
  <c r="S19" i="1"/>
  <c r="Q17" i="1"/>
  <c r="S11" i="1"/>
  <c r="Q9" i="1"/>
  <c r="R11" i="1"/>
  <c r="Q11" i="1"/>
  <c r="Q18" i="1"/>
  <c r="R15" i="1"/>
  <c r="S12" i="1"/>
  <c r="R7" i="1"/>
  <c r="S16" i="1"/>
  <c r="Q14" i="1"/>
  <c r="S8" i="1"/>
  <c r="S13" i="1"/>
  <c r="Q10" i="1"/>
  <c r="S17" i="1"/>
  <c r="Q15" i="1"/>
  <c r="R12" i="1"/>
  <c r="S9" i="1"/>
  <c r="Q7" i="1"/>
  <c r="R17" i="1"/>
  <c r="S14" i="1"/>
  <c r="Q12" i="1"/>
  <c r="R9" i="1"/>
  <c r="F17" i="1"/>
  <c r="E17" i="1"/>
  <c r="D17" i="1"/>
  <c r="J7" i="1"/>
  <c r="B18" i="1"/>
  <c r="G17" i="1" l="1"/>
  <c r="C18" i="1" s="1"/>
  <c r="D18" i="1" s="1"/>
  <c r="J8" i="1"/>
  <c r="M7" i="1"/>
  <c r="K7" i="1"/>
  <c r="L7" i="1"/>
  <c r="Q20" i="1"/>
  <c r="R20" i="1"/>
  <c r="S20" i="1"/>
  <c r="S21" i="1"/>
  <c r="Q21" i="1"/>
  <c r="R21" i="1"/>
  <c r="P22" i="1"/>
  <c r="F18" i="1"/>
  <c r="E18" i="1"/>
  <c r="B19" i="1"/>
  <c r="J9" i="1" l="1"/>
  <c r="K8" i="1"/>
  <c r="L8" i="1"/>
  <c r="M8" i="1"/>
  <c r="S22" i="1"/>
  <c r="Q22" i="1"/>
  <c r="R22" i="1"/>
  <c r="P23" i="1"/>
  <c r="E19" i="1"/>
  <c r="F19" i="1"/>
  <c r="G18" i="1"/>
  <c r="C19" i="1" s="1"/>
  <c r="D19" i="1" s="1"/>
  <c r="B20" i="1"/>
  <c r="L9" i="1" l="1"/>
  <c r="M9" i="1"/>
  <c r="K9" i="1"/>
  <c r="J10" i="1"/>
  <c r="Q23" i="1"/>
  <c r="R23" i="1"/>
  <c r="S23" i="1"/>
  <c r="P24" i="1"/>
  <c r="F20" i="1"/>
  <c r="E20" i="1"/>
  <c r="G19" i="1"/>
  <c r="C20" i="1" s="1"/>
  <c r="D20" i="1" s="1"/>
  <c r="B21" i="1"/>
  <c r="L10" i="1" l="1"/>
  <c r="K10" i="1"/>
  <c r="M10" i="1"/>
  <c r="J11" i="1"/>
  <c r="S24" i="1"/>
  <c r="P25" i="1"/>
  <c r="Q24" i="1"/>
  <c r="R24" i="1"/>
  <c r="F21" i="1"/>
  <c r="E21" i="1"/>
  <c r="G20" i="1"/>
  <c r="C21" i="1" s="1"/>
  <c r="D21" i="1" s="1"/>
  <c r="B22" i="1"/>
  <c r="K11" i="1" l="1"/>
  <c r="L11" i="1"/>
  <c r="M11" i="1"/>
  <c r="J12" i="1"/>
  <c r="R25" i="1"/>
  <c r="S25" i="1"/>
  <c r="Q25" i="1"/>
  <c r="P26" i="1"/>
  <c r="F22" i="1"/>
  <c r="E22" i="1"/>
  <c r="G21" i="1"/>
  <c r="C22" i="1" s="1"/>
  <c r="D22" i="1" s="1"/>
  <c r="B23" i="1"/>
  <c r="K12" i="1" l="1"/>
  <c r="L12" i="1"/>
  <c r="M12" i="1"/>
  <c r="J13" i="1"/>
  <c r="Q26" i="1"/>
  <c r="R26" i="1"/>
  <c r="S26" i="1"/>
  <c r="P27" i="1"/>
  <c r="F23" i="1"/>
  <c r="E23" i="1"/>
  <c r="G22" i="1"/>
  <c r="C23" i="1" s="1"/>
  <c r="D23" i="1" s="1"/>
  <c r="B24" i="1"/>
  <c r="M13" i="1" l="1"/>
  <c r="K13" i="1"/>
  <c r="L13" i="1"/>
  <c r="J14" i="1"/>
  <c r="Q27" i="1"/>
  <c r="R27" i="1"/>
  <c r="S27" i="1"/>
  <c r="P28" i="1"/>
  <c r="F24" i="1"/>
  <c r="E24" i="1"/>
  <c r="G23" i="1"/>
  <c r="C24" i="1" s="1"/>
  <c r="D24" i="1" s="1"/>
  <c r="B25" i="1"/>
  <c r="J15" i="1" l="1"/>
  <c r="L14" i="1"/>
  <c r="M14" i="1"/>
  <c r="K14" i="1"/>
  <c r="Q28" i="1"/>
  <c r="R28" i="1"/>
  <c r="S28" i="1"/>
  <c r="P29" i="1"/>
  <c r="F25" i="1"/>
  <c r="E25" i="1"/>
  <c r="G24" i="1"/>
  <c r="C25" i="1" s="1"/>
  <c r="D25" i="1" s="1"/>
  <c r="B26" i="1"/>
  <c r="K15" i="1" l="1"/>
  <c r="L15" i="1"/>
  <c r="M15" i="1"/>
  <c r="J16" i="1"/>
  <c r="Q29" i="1"/>
  <c r="R29" i="1"/>
  <c r="S29" i="1"/>
  <c r="P30" i="1"/>
  <c r="F26" i="1"/>
  <c r="E26" i="1"/>
  <c r="G25" i="1"/>
  <c r="C26" i="1" s="1"/>
  <c r="D26" i="1" s="1"/>
  <c r="B27" i="1"/>
  <c r="K16" i="1" l="1"/>
  <c r="L16" i="1"/>
  <c r="M16" i="1"/>
  <c r="J17" i="1"/>
  <c r="S30" i="1"/>
  <c r="Q30" i="1"/>
  <c r="R30" i="1"/>
  <c r="P31" i="1"/>
  <c r="F27" i="1"/>
  <c r="E27" i="1"/>
  <c r="G26" i="1"/>
  <c r="C27" i="1" s="1"/>
  <c r="D27" i="1" s="1"/>
  <c r="B28" i="1"/>
  <c r="M17" i="1" l="1"/>
  <c r="K17" i="1"/>
  <c r="L17" i="1"/>
  <c r="J18" i="1"/>
  <c r="Q31" i="1"/>
  <c r="R31" i="1"/>
  <c r="S31" i="1"/>
  <c r="P32" i="1"/>
  <c r="F28" i="1"/>
  <c r="E28" i="1"/>
  <c r="G27" i="1"/>
  <c r="C28" i="1" s="1"/>
  <c r="D28" i="1" s="1"/>
  <c r="B29" i="1"/>
  <c r="M18" i="1" l="1"/>
  <c r="K18" i="1"/>
  <c r="L18" i="1"/>
  <c r="J19" i="1"/>
  <c r="R32" i="1"/>
  <c r="S32" i="1"/>
  <c r="Q32" i="1"/>
  <c r="P33" i="1"/>
  <c r="F29" i="1"/>
  <c r="E29" i="1"/>
  <c r="G28" i="1"/>
  <c r="C29" i="1" s="1"/>
  <c r="D29" i="1" s="1"/>
  <c r="B30" i="1"/>
  <c r="L19" i="1" l="1"/>
  <c r="M19" i="1"/>
  <c r="K19" i="1"/>
  <c r="R33" i="1"/>
  <c r="S33" i="1"/>
  <c r="Q33" i="1"/>
  <c r="P34" i="1"/>
  <c r="F30" i="1"/>
  <c r="E30" i="1"/>
  <c r="G29" i="1"/>
  <c r="C30" i="1" s="1"/>
  <c r="D30" i="1" s="1"/>
  <c r="B31" i="1"/>
  <c r="Q34" i="1" l="1"/>
  <c r="R34" i="1"/>
  <c r="S34" i="1"/>
  <c r="P35" i="1"/>
  <c r="F31" i="1"/>
  <c r="E31" i="1"/>
  <c r="G30" i="1"/>
  <c r="C31" i="1" s="1"/>
  <c r="D31" i="1" s="1"/>
  <c r="B32" i="1"/>
  <c r="R35" i="1" l="1"/>
  <c r="S35" i="1"/>
  <c r="P36" i="1"/>
  <c r="Q35" i="1"/>
  <c r="E32" i="1"/>
  <c r="F32" i="1"/>
  <c r="G31" i="1"/>
  <c r="C32" i="1" s="1"/>
  <c r="D32" i="1" s="1"/>
  <c r="B33" i="1"/>
  <c r="Q36" i="1" l="1"/>
  <c r="R36" i="1"/>
  <c r="S36" i="1"/>
  <c r="P37" i="1"/>
  <c r="F33" i="1"/>
  <c r="E33" i="1"/>
  <c r="G32" i="1"/>
  <c r="C33" i="1" s="1"/>
  <c r="D33" i="1" s="1"/>
  <c r="B34" i="1"/>
  <c r="P38" i="1" l="1"/>
  <c r="S37" i="1"/>
  <c r="Q37" i="1"/>
  <c r="R37" i="1"/>
  <c r="F34" i="1"/>
  <c r="E34" i="1"/>
  <c r="G33" i="1"/>
  <c r="C34" i="1" s="1"/>
  <c r="D34" i="1" s="1"/>
  <c r="B35" i="1"/>
  <c r="S38" i="1" l="1"/>
  <c r="Q38" i="1"/>
  <c r="R38" i="1"/>
  <c r="P39" i="1"/>
  <c r="F35" i="1"/>
  <c r="E35" i="1"/>
  <c r="G34" i="1"/>
  <c r="C35" i="1" s="1"/>
  <c r="D35" i="1" s="1"/>
  <c r="B36" i="1"/>
  <c r="Q39" i="1" l="1"/>
  <c r="R39" i="1"/>
  <c r="S39" i="1"/>
  <c r="P40" i="1"/>
  <c r="F36" i="1"/>
  <c r="E36" i="1"/>
  <c r="G35" i="1"/>
  <c r="C36" i="1" s="1"/>
  <c r="D36" i="1" s="1"/>
  <c r="B37" i="1"/>
  <c r="P41" i="1" l="1"/>
  <c r="S40" i="1"/>
  <c r="Q40" i="1"/>
  <c r="R40" i="1"/>
  <c r="F37" i="1"/>
  <c r="E37" i="1"/>
  <c r="G36" i="1"/>
  <c r="C37" i="1" s="1"/>
  <c r="D37" i="1" s="1"/>
  <c r="B38" i="1"/>
  <c r="R41" i="1" l="1"/>
  <c r="S41" i="1"/>
  <c r="Q41" i="1"/>
  <c r="P42" i="1"/>
  <c r="F38" i="1"/>
  <c r="E38" i="1"/>
  <c r="G37" i="1"/>
  <c r="C38" i="1" s="1"/>
  <c r="D38" i="1" s="1"/>
  <c r="B39" i="1"/>
  <c r="P43" i="1" l="1"/>
  <c r="Q42" i="1"/>
  <c r="R42" i="1"/>
  <c r="S42" i="1"/>
  <c r="F39" i="1"/>
  <c r="E39" i="1"/>
  <c r="G38" i="1"/>
  <c r="C39" i="1" s="1"/>
  <c r="D39" i="1" s="1"/>
  <c r="B40" i="1"/>
  <c r="P44" i="1" l="1"/>
  <c r="R43" i="1"/>
  <c r="S43" i="1"/>
  <c r="Q43" i="1"/>
  <c r="E40" i="1"/>
  <c r="F40" i="1"/>
  <c r="G39" i="1"/>
  <c r="C40" i="1" s="1"/>
  <c r="D40" i="1" s="1"/>
  <c r="B41" i="1"/>
  <c r="Q44" i="1" l="1"/>
  <c r="R44" i="1"/>
  <c r="S44" i="1"/>
  <c r="P45" i="1"/>
  <c r="F41" i="1"/>
  <c r="E41" i="1"/>
  <c r="G40" i="1"/>
  <c r="C41" i="1" s="1"/>
  <c r="D41" i="1" s="1"/>
  <c r="B42" i="1"/>
  <c r="R45" i="1" l="1"/>
  <c r="S45" i="1"/>
  <c r="Q45" i="1"/>
  <c r="F42" i="1"/>
  <c r="E42" i="1"/>
  <c r="G41" i="1"/>
  <c r="C42" i="1" s="1"/>
  <c r="D42" i="1" s="1"/>
  <c r="B43" i="1"/>
  <c r="F43" i="1" l="1"/>
  <c r="E43" i="1"/>
  <c r="G42" i="1"/>
  <c r="C43" i="1" s="1"/>
  <c r="D43" i="1" s="1"/>
  <c r="B44" i="1"/>
  <c r="F44" i="1" l="1"/>
  <c r="E44" i="1"/>
  <c r="G43" i="1"/>
  <c r="C44" i="1" s="1"/>
  <c r="D44" i="1" s="1"/>
  <c r="B45" i="1"/>
  <c r="F45" i="1" l="1"/>
  <c r="E45" i="1"/>
  <c r="G44" i="1"/>
  <c r="C45" i="1" s="1"/>
  <c r="D45" i="1" s="1"/>
  <c r="B46" i="1"/>
  <c r="F46" i="1" l="1"/>
  <c r="E46" i="1"/>
  <c r="G45" i="1"/>
  <c r="C46" i="1" s="1"/>
  <c r="D46" i="1" s="1"/>
  <c r="B47" i="1"/>
  <c r="F47" i="1" l="1"/>
  <c r="E47" i="1"/>
  <c r="G46" i="1"/>
  <c r="C47" i="1" s="1"/>
  <c r="D47" i="1" s="1"/>
  <c r="B48" i="1"/>
  <c r="F48" i="1" l="1"/>
  <c r="E48" i="1"/>
  <c r="G47" i="1"/>
  <c r="C48" i="1" s="1"/>
  <c r="D48" i="1" s="1"/>
  <c r="B49" i="1"/>
  <c r="F49" i="1" l="1"/>
  <c r="E49" i="1"/>
  <c r="G48" i="1"/>
  <c r="C49" i="1" s="1"/>
  <c r="D49" i="1" s="1"/>
  <c r="B50" i="1"/>
  <c r="F50" i="1" l="1"/>
  <c r="E50" i="1"/>
  <c r="G49" i="1"/>
  <c r="C50" i="1" s="1"/>
  <c r="D50" i="1" s="1"/>
  <c r="B51" i="1"/>
  <c r="F51" i="1" l="1"/>
  <c r="E51" i="1"/>
  <c r="G50" i="1"/>
  <c r="C51" i="1" s="1"/>
  <c r="D51" i="1" s="1"/>
  <c r="B52" i="1"/>
  <c r="F52" i="1" l="1"/>
  <c r="E52" i="1"/>
  <c r="G51" i="1"/>
  <c r="C52" i="1" s="1"/>
  <c r="D52" i="1" s="1"/>
  <c r="B53" i="1"/>
  <c r="F53" i="1" l="1"/>
  <c r="E53" i="1"/>
  <c r="G52" i="1"/>
  <c r="C53" i="1" s="1"/>
  <c r="D53" i="1" s="1"/>
  <c r="B54" i="1"/>
  <c r="F54" i="1" l="1"/>
  <c r="E54" i="1"/>
  <c r="G53" i="1"/>
  <c r="C54" i="1" s="1"/>
  <c r="D54" i="1" s="1"/>
  <c r="B55" i="1"/>
  <c r="F55" i="1" l="1"/>
  <c r="E55" i="1"/>
  <c r="G54" i="1"/>
  <c r="C55" i="1" s="1"/>
  <c r="D55" i="1" s="1"/>
  <c r="B56" i="1"/>
  <c r="E56" i="1" l="1"/>
  <c r="F56" i="1"/>
  <c r="G55" i="1"/>
  <c r="C56" i="1" s="1"/>
  <c r="D56" i="1" s="1"/>
  <c r="B57" i="1"/>
  <c r="F57" i="1" l="1"/>
  <c r="E57" i="1"/>
  <c r="G56" i="1"/>
  <c r="C57" i="1" s="1"/>
  <c r="D57" i="1" s="1"/>
  <c r="B58" i="1"/>
  <c r="F58" i="1" l="1"/>
  <c r="E58" i="1"/>
  <c r="G57" i="1"/>
  <c r="C58" i="1" s="1"/>
  <c r="D58" i="1" s="1"/>
  <c r="B59" i="1"/>
  <c r="F59" i="1" l="1"/>
  <c r="E59" i="1"/>
  <c r="G58" i="1"/>
  <c r="C59" i="1" s="1"/>
  <c r="D59" i="1" s="1"/>
  <c r="B60" i="1"/>
  <c r="F60" i="1" l="1"/>
  <c r="E60" i="1"/>
  <c r="G59" i="1"/>
  <c r="C60" i="1" s="1"/>
  <c r="D60" i="1" s="1"/>
  <c r="B61" i="1"/>
  <c r="F61" i="1" l="1"/>
  <c r="E61" i="1"/>
  <c r="G60" i="1"/>
  <c r="C61" i="1" s="1"/>
  <c r="D61" i="1" s="1"/>
  <c r="B62" i="1"/>
  <c r="F62" i="1" l="1"/>
  <c r="E62" i="1"/>
  <c r="G61" i="1"/>
  <c r="C62" i="1" s="1"/>
  <c r="D62" i="1" s="1"/>
  <c r="B63" i="1"/>
  <c r="F63" i="1" l="1"/>
  <c r="E63" i="1"/>
  <c r="G62" i="1"/>
  <c r="C63" i="1" s="1"/>
  <c r="D63" i="1" s="1"/>
  <c r="B64" i="1"/>
  <c r="E64" i="1" l="1"/>
  <c r="F64" i="1"/>
  <c r="G63" i="1"/>
  <c r="C64" i="1" s="1"/>
  <c r="D64" i="1" s="1"/>
  <c r="B65" i="1"/>
  <c r="F65" i="1" l="1"/>
  <c r="E65" i="1"/>
  <c r="G64" i="1"/>
  <c r="C65" i="1" s="1"/>
  <c r="D65" i="1" s="1"/>
  <c r="B66" i="1"/>
  <c r="F66" i="1" l="1"/>
  <c r="E66" i="1"/>
  <c r="G65" i="1"/>
  <c r="C66" i="1" s="1"/>
  <c r="D66" i="1" s="1"/>
  <c r="B67" i="1"/>
  <c r="F67" i="1" l="1"/>
  <c r="E67" i="1"/>
  <c r="G66" i="1"/>
  <c r="C67" i="1" s="1"/>
  <c r="D67" i="1" s="1"/>
  <c r="B68" i="1"/>
  <c r="F68" i="1" l="1"/>
  <c r="E68" i="1"/>
  <c r="G67" i="1"/>
  <c r="C68" i="1" s="1"/>
  <c r="D68" i="1" s="1"/>
  <c r="B69" i="1"/>
  <c r="F69" i="1" l="1"/>
  <c r="E69" i="1"/>
  <c r="G68" i="1"/>
  <c r="C69" i="1" s="1"/>
  <c r="D69" i="1" s="1"/>
  <c r="B70" i="1"/>
  <c r="F70" i="1" l="1"/>
  <c r="E70" i="1"/>
  <c r="G69" i="1"/>
  <c r="C70" i="1" s="1"/>
  <c r="D70" i="1" s="1"/>
  <c r="B71" i="1"/>
  <c r="F71" i="1" l="1"/>
  <c r="E71" i="1"/>
  <c r="G70" i="1"/>
  <c r="C71" i="1" s="1"/>
  <c r="D71" i="1" s="1"/>
  <c r="B72" i="1"/>
  <c r="F72" i="1" l="1"/>
  <c r="E72" i="1"/>
  <c r="G71" i="1"/>
  <c r="C72" i="1" s="1"/>
  <c r="D72" i="1" s="1"/>
  <c r="B73" i="1"/>
  <c r="F73" i="1" l="1"/>
  <c r="E73" i="1"/>
  <c r="G72" i="1"/>
  <c r="C73" i="1" s="1"/>
  <c r="D73" i="1" s="1"/>
  <c r="B74" i="1"/>
  <c r="F74" i="1" l="1"/>
  <c r="E74" i="1"/>
  <c r="G73" i="1"/>
  <c r="C74" i="1" s="1"/>
  <c r="D74" i="1" s="1"/>
  <c r="B75" i="1"/>
  <c r="F75" i="1" l="1"/>
  <c r="E75" i="1"/>
  <c r="G74" i="1"/>
  <c r="C75" i="1" s="1"/>
  <c r="D75" i="1" s="1"/>
  <c r="B76" i="1"/>
  <c r="F76" i="1" l="1"/>
  <c r="E76" i="1"/>
  <c r="G75" i="1"/>
  <c r="C76" i="1" s="1"/>
  <c r="D76" i="1" s="1"/>
  <c r="B77" i="1"/>
  <c r="F77" i="1" l="1"/>
  <c r="E77" i="1"/>
  <c r="G76" i="1"/>
  <c r="C77" i="1" s="1"/>
  <c r="D77" i="1" s="1"/>
  <c r="B78" i="1"/>
  <c r="F78" i="1" l="1"/>
  <c r="E78" i="1"/>
  <c r="G77" i="1"/>
  <c r="C78" i="1" s="1"/>
  <c r="D78" i="1" s="1"/>
  <c r="B79" i="1"/>
  <c r="F79" i="1" l="1"/>
  <c r="E79" i="1"/>
  <c r="G78" i="1"/>
  <c r="C79" i="1" s="1"/>
  <c r="D79" i="1" s="1"/>
  <c r="B80" i="1"/>
  <c r="F80" i="1" l="1"/>
  <c r="E80" i="1"/>
  <c r="G79" i="1"/>
  <c r="C80" i="1" s="1"/>
  <c r="D80" i="1" s="1"/>
  <c r="B81" i="1"/>
  <c r="F81" i="1" l="1"/>
  <c r="E81" i="1"/>
  <c r="G80" i="1"/>
  <c r="C81" i="1" s="1"/>
  <c r="D81" i="1" s="1"/>
  <c r="B82" i="1"/>
  <c r="F82" i="1" l="1"/>
  <c r="E82" i="1"/>
  <c r="G81" i="1"/>
  <c r="C82" i="1" s="1"/>
  <c r="D82" i="1" s="1"/>
  <c r="B83" i="1"/>
  <c r="F83" i="1" l="1"/>
  <c r="E83" i="1"/>
  <c r="G82" i="1"/>
  <c r="C83" i="1" s="1"/>
  <c r="D83" i="1" s="1"/>
  <c r="B84" i="1"/>
  <c r="F84" i="1" l="1"/>
  <c r="E84" i="1"/>
  <c r="G83" i="1"/>
  <c r="C84" i="1" s="1"/>
  <c r="D84" i="1" s="1"/>
  <c r="B85" i="1"/>
  <c r="F85" i="1" l="1"/>
  <c r="E85" i="1"/>
  <c r="G84" i="1"/>
  <c r="C85" i="1" s="1"/>
  <c r="D85" i="1" s="1"/>
  <c r="B86" i="1"/>
  <c r="F86" i="1" l="1"/>
  <c r="E86" i="1"/>
  <c r="G85" i="1"/>
  <c r="B87" i="1"/>
  <c r="C86" i="1"/>
  <c r="D86" i="1" s="1"/>
  <c r="F87" i="1" l="1"/>
  <c r="E87" i="1"/>
  <c r="G86" i="1"/>
  <c r="C87" i="1" s="1"/>
  <c r="D87" i="1" s="1"/>
  <c r="B88" i="1"/>
  <c r="F88" i="1" l="1"/>
  <c r="E88" i="1"/>
  <c r="G87" i="1"/>
  <c r="C88" i="1" s="1"/>
  <c r="D88" i="1" s="1"/>
  <c r="B89" i="1"/>
  <c r="F89" i="1" l="1"/>
  <c r="E89" i="1"/>
  <c r="G88" i="1"/>
  <c r="C89" i="1" s="1"/>
  <c r="D89" i="1" s="1"/>
  <c r="B90" i="1"/>
  <c r="F90" i="1" l="1"/>
  <c r="E90" i="1"/>
  <c r="G89" i="1"/>
  <c r="C90" i="1" s="1"/>
  <c r="D90" i="1" s="1"/>
  <c r="B91" i="1"/>
  <c r="F91" i="1" l="1"/>
  <c r="E91" i="1"/>
  <c r="G90" i="1"/>
  <c r="C91" i="1" s="1"/>
  <c r="D91" i="1" s="1"/>
  <c r="B92" i="1"/>
  <c r="F92" i="1" l="1"/>
  <c r="E92" i="1"/>
  <c r="G91" i="1"/>
  <c r="C92" i="1" s="1"/>
  <c r="D92" i="1" s="1"/>
  <c r="B93" i="1"/>
  <c r="F93" i="1" l="1"/>
  <c r="E93" i="1"/>
  <c r="G92" i="1"/>
  <c r="C93" i="1"/>
  <c r="G93" i="1" s="1"/>
  <c r="B94" i="1"/>
  <c r="F94" i="1" l="1"/>
  <c r="E94" i="1"/>
  <c r="D93" i="1"/>
  <c r="B95" i="1"/>
  <c r="C94" i="1"/>
  <c r="G94" i="1" s="1"/>
  <c r="F95" i="1" l="1"/>
  <c r="E95" i="1"/>
  <c r="D94" i="1"/>
  <c r="B96" i="1"/>
  <c r="C95" i="1"/>
  <c r="G95" i="1" s="1"/>
  <c r="F96" i="1" l="1"/>
  <c r="E96" i="1"/>
  <c r="D95" i="1"/>
  <c r="C96" i="1"/>
  <c r="D96" i="1" s="1"/>
  <c r="B97" i="1"/>
  <c r="F97" i="1" l="1"/>
  <c r="E97" i="1"/>
  <c r="G96" i="1"/>
  <c r="C97" i="1" s="1"/>
  <c r="D97" i="1" s="1"/>
  <c r="B98" i="1"/>
  <c r="F98" i="1" l="1"/>
  <c r="E98" i="1"/>
  <c r="G97" i="1"/>
  <c r="C98" i="1" s="1"/>
  <c r="D98" i="1" s="1"/>
  <c r="B99" i="1"/>
  <c r="F99" i="1" l="1"/>
  <c r="E99" i="1"/>
  <c r="G98" i="1"/>
  <c r="C99" i="1" s="1"/>
  <c r="D99" i="1" s="1"/>
  <c r="B100" i="1"/>
  <c r="F100" i="1" l="1"/>
  <c r="E100" i="1"/>
  <c r="G99" i="1"/>
  <c r="C100" i="1" s="1"/>
  <c r="D100" i="1" s="1"/>
  <c r="B101" i="1"/>
  <c r="F101" i="1" l="1"/>
  <c r="E101" i="1"/>
  <c r="G100" i="1"/>
  <c r="C101" i="1" s="1"/>
  <c r="D101" i="1" s="1"/>
  <c r="B102" i="1"/>
  <c r="F102" i="1" l="1"/>
  <c r="E102" i="1"/>
  <c r="G101" i="1"/>
  <c r="C102" i="1"/>
  <c r="D102" i="1" s="1"/>
  <c r="B103" i="1"/>
  <c r="F103" i="1" l="1"/>
  <c r="E103" i="1"/>
  <c r="G102" i="1"/>
  <c r="C103" i="1" s="1"/>
  <c r="D103" i="1" s="1"/>
  <c r="B104" i="1"/>
  <c r="F104" i="1" l="1"/>
  <c r="E104" i="1"/>
  <c r="G103" i="1"/>
  <c r="C104" i="1" s="1"/>
  <c r="D104" i="1" s="1"/>
  <c r="B105" i="1"/>
  <c r="F105" i="1" l="1"/>
  <c r="E105" i="1"/>
  <c r="G104" i="1"/>
  <c r="C105" i="1" s="1"/>
  <c r="D105" i="1" s="1"/>
  <c r="B106" i="1"/>
  <c r="F106" i="1" l="1"/>
  <c r="E106" i="1"/>
  <c r="G105" i="1"/>
  <c r="C106" i="1" s="1"/>
  <c r="D106" i="1" s="1"/>
  <c r="B107" i="1"/>
  <c r="F107" i="1" l="1"/>
  <c r="E107" i="1"/>
  <c r="G106" i="1"/>
  <c r="B108" i="1"/>
  <c r="C107" i="1"/>
  <c r="D107" i="1" s="1"/>
  <c r="F108" i="1" l="1"/>
  <c r="E108" i="1"/>
  <c r="G107" i="1"/>
  <c r="C108" i="1"/>
  <c r="G108" i="1" s="1"/>
  <c r="B109" i="1"/>
  <c r="F109" i="1" l="1"/>
  <c r="E109" i="1"/>
  <c r="D108" i="1"/>
  <c r="C109" i="1"/>
  <c r="D109" i="1" s="1"/>
  <c r="B110" i="1"/>
  <c r="G109" i="1" l="1"/>
  <c r="F110" i="1"/>
  <c r="E110" i="1"/>
  <c r="C110" i="1"/>
  <c r="D110" i="1" s="1"/>
  <c r="B111" i="1"/>
  <c r="F111" i="1" l="1"/>
  <c r="E111" i="1"/>
  <c r="G110" i="1"/>
  <c r="B112" i="1"/>
  <c r="C111" i="1"/>
  <c r="D111" i="1" s="1"/>
  <c r="F112" i="1" l="1"/>
  <c r="E112" i="1"/>
  <c r="G111" i="1"/>
  <c r="C112" i="1" s="1"/>
  <c r="D112" i="1" s="1"/>
  <c r="B113" i="1"/>
  <c r="F113" i="1" l="1"/>
  <c r="E113" i="1"/>
  <c r="G112" i="1"/>
  <c r="C113" i="1"/>
  <c r="D113" i="1" s="1"/>
  <c r="B114" i="1"/>
  <c r="G113" i="1" l="1"/>
  <c r="F114" i="1"/>
  <c r="E114" i="1"/>
  <c r="C114" i="1"/>
  <c r="D114" i="1" s="1"/>
  <c r="B115" i="1"/>
  <c r="F115" i="1" l="1"/>
  <c r="E115" i="1"/>
  <c r="G114" i="1"/>
  <c r="C115" i="1" s="1"/>
  <c r="D115" i="1" s="1"/>
  <c r="B116" i="1"/>
  <c r="F116" i="1" l="1"/>
  <c r="E116" i="1"/>
  <c r="G115" i="1"/>
  <c r="C116" i="1" s="1"/>
  <c r="D116" i="1" s="1"/>
  <c r="B117" i="1"/>
  <c r="F117" i="1" l="1"/>
  <c r="E117" i="1"/>
  <c r="G116" i="1"/>
  <c r="C117" i="1"/>
  <c r="D117" i="1" s="1"/>
  <c r="B118" i="1"/>
  <c r="F118" i="1" l="1"/>
  <c r="E118" i="1"/>
  <c r="G117" i="1"/>
  <c r="C118" i="1"/>
  <c r="D118" i="1" s="1"/>
  <c r="B119" i="1"/>
  <c r="F119" i="1" l="1"/>
  <c r="E119" i="1"/>
  <c r="G118" i="1"/>
  <c r="C119" i="1" s="1"/>
  <c r="D119" i="1" s="1"/>
  <c r="B120" i="1"/>
  <c r="F120" i="1" l="1"/>
  <c r="E120" i="1"/>
  <c r="G119" i="1"/>
  <c r="C120" i="1" s="1"/>
  <c r="D120" i="1" s="1"/>
  <c r="B121" i="1"/>
  <c r="F121" i="1" l="1"/>
  <c r="E121" i="1"/>
  <c r="G120" i="1"/>
  <c r="C121" i="1"/>
  <c r="G121" i="1" s="1"/>
  <c r="B122" i="1"/>
  <c r="F122" i="1" l="1"/>
  <c r="E122" i="1"/>
  <c r="D121" i="1"/>
  <c r="C122" i="1"/>
  <c r="D122" i="1" s="1"/>
  <c r="B123" i="1"/>
  <c r="F123" i="1" l="1"/>
  <c r="E123" i="1"/>
  <c r="G122" i="1"/>
  <c r="B124" i="1"/>
  <c r="C123" i="1"/>
  <c r="G123" i="1" s="1"/>
  <c r="F124" i="1" l="1"/>
  <c r="E124" i="1"/>
  <c r="D123" i="1"/>
  <c r="B125" i="1"/>
  <c r="C124" i="1"/>
  <c r="D124" i="1" s="1"/>
  <c r="F125" i="1" l="1"/>
  <c r="E125" i="1"/>
  <c r="G124" i="1"/>
  <c r="C125" i="1"/>
  <c r="D125" i="1" s="1"/>
  <c r="B126" i="1"/>
  <c r="F126" i="1" l="1"/>
  <c r="E126" i="1"/>
  <c r="G125" i="1"/>
  <c r="C126" i="1" s="1"/>
  <c r="D126" i="1" s="1"/>
  <c r="B127" i="1"/>
  <c r="F127" i="1" l="1"/>
  <c r="E127" i="1"/>
  <c r="G126" i="1"/>
  <c r="B128" i="1"/>
  <c r="C127" i="1"/>
  <c r="G127" i="1" s="1"/>
  <c r="E128" i="1" l="1"/>
  <c r="F128" i="1"/>
  <c r="D127" i="1"/>
  <c r="B129" i="1"/>
  <c r="C128" i="1"/>
  <c r="G128" i="1" l="1"/>
  <c r="F129" i="1"/>
  <c r="E129" i="1"/>
  <c r="D128" i="1"/>
  <c r="C129" i="1"/>
  <c r="D129" i="1" s="1"/>
  <c r="B130" i="1"/>
  <c r="G129" i="1" l="1"/>
  <c r="F130" i="1"/>
  <c r="E130" i="1"/>
  <c r="C130" i="1"/>
  <c r="D130" i="1" s="1"/>
  <c r="B131" i="1"/>
  <c r="G130" i="1" l="1"/>
  <c r="F131" i="1"/>
  <c r="E131" i="1"/>
  <c r="B132" i="1"/>
  <c r="C131" i="1"/>
  <c r="G131" i="1" l="1"/>
  <c r="F132" i="1"/>
  <c r="E132" i="1"/>
  <c r="D131" i="1"/>
  <c r="B133" i="1"/>
  <c r="C132" i="1"/>
  <c r="D132" i="1" s="1"/>
  <c r="F133" i="1" l="1"/>
  <c r="E133" i="1"/>
  <c r="G132" i="1"/>
  <c r="C133" i="1" s="1"/>
  <c r="D133" i="1" s="1"/>
  <c r="B134" i="1"/>
  <c r="F134" i="1" l="1"/>
  <c r="E134" i="1"/>
  <c r="G133" i="1"/>
  <c r="C134" i="1" s="1"/>
  <c r="D134" i="1" s="1"/>
  <c r="B135" i="1"/>
  <c r="F135" i="1" l="1"/>
  <c r="E135" i="1"/>
  <c r="G134" i="1"/>
  <c r="C135" i="1" s="1"/>
  <c r="B136" i="1"/>
  <c r="G135" i="1" l="1"/>
  <c r="D135" i="1"/>
  <c r="F136" i="1"/>
  <c r="E136" i="1"/>
  <c r="B137" i="1"/>
  <c r="C136" i="1"/>
  <c r="D136" i="1" s="1"/>
  <c r="F137" i="1" l="1"/>
  <c r="E137" i="1"/>
  <c r="G136" i="1"/>
  <c r="C137" i="1"/>
  <c r="D137" i="1" s="1"/>
  <c r="B138" i="1"/>
  <c r="F138" i="1" l="1"/>
  <c r="E138" i="1"/>
  <c r="G137" i="1"/>
  <c r="C138" i="1"/>
  <c r="D138" i="1" s="1"/>
  <c r="B139" i="1"/>
  <c r="F139" i="1" l="1"/>
  <c r="E139" i="1"/>
  <c r="G138" i="1"/>
  <c r="C139" i="1" s="1"/>
  <c r="G139" i="1" s="1"/>
  <c r="B140" i="1"/>
  <c r="F140" i="1" l="1"/>
  <c r="E140" i="1"/>
  <c r="D139" i="1"/>
  <c r="B141" i="1"/>
  <c r="C140" i="1"/>
  <c r="G140" i="1" s="1"/>
  <c r="F141" i="1" l="1"/>
  <c r="E141" i="1"/>
  <c r="D140" i="1"/>
  <c r="C141" i="1"/>
  <c r="D141" i="1" s="1"/>
  <c r="B142" i="1"/>
  <c r="G141" i="1" l="1"/>
  <c r="F142" i="1"/>
  <c r="E142" i="1"/>
  <c r="C142" i="1"/>
  <c r="D142" i="1" s="1"/>
  <c r="B143" i="1"/>
  <c r="G142" i="1" l="1"/>
  <c r="F143" i="1"/>
  <c r="E143" i="1"/>
  <c r="C143" i="1"/>
  <c r="B144" i="1"/>
  <c r="G143" i="1" l="1"/>
  <c r="F144" i="1"/>
  <c r="E144" i="1"/>
  <c r="D143" i="1"/>
  <c r="B145" i="1"/>
  <c r="C144" i="1"/>
  <c r="G144" i="1" s="1"/>
  <c r="F145" i="1" l="1"/>
  <c r="E145" i="1"/>
  <c r="D144" i="1"/>
  <c r="C145" i="1"/>
  <c r="D145" i="1" s="1"/>
  <c r="B146" i="1"/>
  <c r="F146" i="1" l="1"/>
  <c r="E146" i="1"/>
  <c r="G145" i="1"/>
  <c r="C146" i="1"/>
  <c r="D146" i="1" s="1"/>
  <c r="B147" i="1"/>
  <c r="G146" i="1" l="1"/>
  <c r="F147" i="1"/>
  <c r="E147" i="1"/>
  <c r="C147" i="1"/>
  <c r="D147" i="1" s="1"/>
  <c r="B148" i="1"/>
  <c r="F148" i="1" l="1"/>
  <c r="E148" i="1"/>
  <c r="G147" i="1"/>
  <c r="B149" i="1"/>
  <c r="C148" i="1"/>
  <c r="D148" i="1" s="1"/>
  <c r="F149" i="1" l="1"/>
  <c r="E149" i="1"/>
  <c r="G148" i="1"/>
  <c r="C149" i="1"/>
  <c r="D149" i="1" s="1"/>
  <c r="B150" i="1"/>
  <c r="F150" i="1" l="1"/>
  <c r="E150" i="1"/>
  <c r="G149" i="1"/>
  <c r="C150" i="1"/>
  <c r="D150" i="1" s="1"/>
  <c r="B151" i="1"/>
  <c r="G150" i="1" l="1"/>
  <c r="F151" i="1"/>
  <c r="E151" i="1"/>
  <c r="C151" i="1"/>
  <c r="D151" i="1" s="1"/>
  <c r="B152" i="1"/>
  <c r="F152" i="1" l="1"/>
  <c r="E152" i="1"/>
  <c r="G151" i="1"/>
  <c r="B153" i="1"/>
  <c r="C152" i="1"/>
  <c r="D152" i="1" s="1"/>
  <c r="F153" i="1" l="1"/>
  <c r="E153" i="1"/>
  <c r="G152" i="1"/>
  <c r="C153" i="1" s="1"/>
  <c r="D153" i="1" s="1"/>
  <c r="B154" i="1"/>
  <c r="F154" i="1" l="1"/>
  <c r="E154" i="1"/>
  <c r="G153" i="1"/>
  <c r="C154" i="1"/>
  <c r="D154" i="1" s="1"/>
  <c r="B155" i="1"/>
  <c r="G154" i="1" l="1"/>
  <c r="F155" i="1"/>
  <c r="E155" i="1"/>
  <c r="C155" i="1"/>
  <c r="B156" i="1"/>
  <c r="G155" i="1" l="1"/>
  <c r="F156" i="1"/>
  <c r="E156" i="1"/>
  <c r="D155" i="1"/>
  <c r="B157" i="1"/>
  <c r="C156" i="1"/>
  <c r="G156" i="1" s="1"/>
  <c r="F157" i="1" l="1"/>
  <c r="E157" i="1"/>
  <c r="D156" i="1"/>
  <c r="C157" i="1"/>
  <c r="D157" i="1" s="1"/>
  <c r="B158" i="1"/>
  <c r="F158" i="1" l="1"/>
  <c r="E158" i="1"/>
  <c r="G157" i="1"/>
  <c r="C158" i="1"/>
  <c r="D158" i="1" s="1"/>
  <c r="B159" i="1"/>
  <c r="F159" i="1" l="1"/>
  <c r="E159" i="1"/>
  <c r="G158" i="1"/>
  <c r="C159" i="1"/>
  <c r="G159" i="1" s="1"/>
  <c r="B160" i="1"/>
  <c r="E160" i="1" l="1"/>
  <c r="F160" i="1"/>
  <c r="D159" i="1"/>
  <c r="B161" i="1"/>
  <c r="C160" i="1"/>
  <c r="G160" i="1" l="1"/>
  <c r="D160" i="1"/>
  <c r="F161" i="1"/>
  <c r="E161" i="1"/>
  <c r="C161" i="1"/>
  <c r="D161" i="1" s="1"/>
  <c r="B162" i="1"/>
  <c r="G161" i="1" l="1"/>
  <c r="F162" i="1"/>
  <c r="E162" i="1"/>
  <c r="C162" i="1"/>
  <c r="D162" i="1" s="1"/>
  <c r="B163" i="1"/>
  <c r="G162" i="1" l="1"/>
  <c r="F163" i="1"/>
  <c r="E163" i="1"/>
  <c r="C163" i="1"/>
  <c r="B164" i="1"/>
  <c r="F164" i="1" l="1"/>
  <c r="E164" i="1"/>
  <c r="G163" i="1"/>
  <c r="D163" i="1"/>
  <c r="B165" i="1"/>
  <c r="C164" i="1"/>
  <c r="D164" i="1" s="1"/>
  <c r="F165" i="1" l="1"/>
  <c r="E165" i="1"/>
  <c r="G164" i="1"/>
  <c r="C165" i="1"/>
  <c r="D165" i="1" s="1"/>
  <c r="B166" i="1"/>
  <c r="F166" i="1" l="1"/>
  <c r="E166" i="1"/>
  <c r="G165" i="1"/>
  <c r="C166" i="1"/>
  <c r="D166" i="1" s="1"/>
  <c r="B167" i="1"/>
  <c r="F167" i="1" l="1"/>
  <c r="E167" i="1"/>
  <c r="G166" i="1"/>
  <c r="C167" i="1" s="1"/>
  <c r="B168" i="1"/>
  <c r="G167" i="1" l="1"/>
  <c r="D167" i="1"/>
  <c r="F168" i="1"/>
  <c r="E168" i="1"/>
  <c r="B169" i="1"/>
  <c r="C168" i="1"/>
  <c r="D168" i="1" s="1"/>
  <c r="F169" i="1" l="1"/>
  <c r="E169" i="1"/>
  <c r="G168" i="1"/>
  <c r="C169" i="1" s="1"/>
  <c r="D169" i="1" s="1"/>
  <c r="B170" i="1"/>
  <c r="F170" i="1" l="1"/>
  <c r="E170" i="1"/>
  <c r="G169" i="1"/>
  <c r="C170" i="1"/>
  <c r="D170" i="1" s="1"/>
  <c r="B171" i="1"/>
  <c r="G170" i="1" l="1"/>
  <c r="F171" i="1"/>
  <c r="E171" i="1"/>
  <c r="C171" i="1"/>
  <c r="G171" i="1" s="1"/>
  <c r="B172" i="1"/>
  <c r="F172" i="1" l="1"/>
  <c r="E172" i="1"/>
  <c r="D171" i="1"/>
  <c r="B173" i="1"/>
  <c r="C172" i="1"/>
  <c r="G172" i="1" s="1"/>
  <c r="F173" i="1" l="1"/>
  <c r="E173" i="1"/>
  <c r="D172" i="1"/>
  <c r="B174" i="1"/>
  <c r="C173" i="1"/>
  <c r="D173" i="1" s="1"/>
  <c r="F174" i="1" l="1"/>
  <c r="E174" i="1"/>
  <c r="G173" i="1"/>
  <c r="B175" i="1"/>
  <c r="C174" i="1"/>
  <c r="D174" i="1" s="1"/>
  <c r="F175" i="1" l="1"/>
  <c r="E175" i="1"/>
  <c r="G174" i="1"/>
  <c r="C175" i="1" s="1"/>
  <c r="D175" i="1" s="1"/>
  <c r="B176" i="1"/>
  <c r="F176" i="1" l="1"/>
  <c r="E176" i="1"/>
  <c r="G175" i="1"/>
  <c r="B177" i="1"/>
  <c r="C176" i="1"/>
  <c r="D176" i="1" s="1"/>
  <c r="F177" i="1" l="1"/>
  <c r="E177" i="1"/>
  <c r="G176" i="1"/>
  <c r="C177" i="1" s="1"/>
  <c r="D177" i="1" s="1"/>
  <c r="B178" i="1"/>
  <c r="F178" i="1" l="1"/>
  <c r="E178" i="1"/>
  <c r="G177" i="1"/>
  <c r="C178" i="1" s="1"/>
  <c r="D178" i="1" s="1"/>
  <c r="B179" i="1"/>
  <c r="F179" i="1" l="1"/>
  <c r="E179" i="1"/>
  <c r="G178" i="1"/>
  <c r="C179" i="1"/>
  <c r="D179" i="1" s="1"/>
  <c r="B180" i="1"/>
  <c r="F180" i="1" l="1"/>
  <c r="E180" i="1"/>
  <c r="G179" i="1"/>
  <c r="B181" i="1"/>
  <c r="C180" i="1"/>
  <c r="G180" i="1" s="1"/>
  <c r="F181" i="1" l="1"/>
  <c r="E181" i="1"/>
  <c r="D180" i="1"/>
  <c r="B182" i="1"/>
  <c r="C181" i="1"/>
  <c r="D181" i="1" s="1"/>
  <c r="F182" i="1" l="1"/>
  <c r="E182" i="1"/>
  <c r="G181" i="1"/>
  <c r="B183" i="1"/>
  <c r="C182" i="1"/>
  <c r="D182" i="1" s="1"/>
  <c r="F183" i="1" l="1"/>
  <c r="E183" i="1"/>
  <c r="G182" i="1"/>
  <c r="C183" i="1"/>
  <c r="D183" i="1" s="1"/>
  <c r="B184" i="1"/>
  <c r="E184" i="1" l="1"/>
  <c r="F184" i="1"/>
  <c r="G183" i="1"/>
  <c r="C184" i="1" s="1"/>
  <c r="B185" i="1"/>
  <c r="G184" i="1" l="1"/>
  <c r="D184" i="1"/>
  <c r="F185" i="1"/>
  <c r="E185" i="1"/>
  <c r="B186" i="1"/>
  <c r="C185" i="1"/>
  <c r="G185" i="1" l="1"/>
  <c r="F186" i="1"/>
  <c r="E186" i="1"/>
  <c r="D185" i="1"/>
  <c r="B187" i="1"/>
  <c r="C186" i="1"/>
  <c r="D186" i="1" s="1"/>
  <c r="F187" i="1" l="1"/>
  <c r="E187" i="1"/>
  <c r="G186" i="1"/>
  <c r="C187" i="1"/>
  <c r="D187" i="1" s="1"/>
  <c r="B188" i="1"/>
  <c r="F188" i="1" l="1"/>
  <c r="E188" i="1"/>
  <c r="G187" i="1"/>
  <c r="B189" i="1"/>
  <c r="C188" i="1"/>
  <c r="G188" i="1" s="1"/>
  <c r="F189" i="1" l="1"/>
  <c r="E189" i="1"/>
  <c r="D188" i="1"/>
  <c r="B190" i="1"/>
  <c r="C189" i="1"/>
  <c r="G189" i="1" s="1"/>
  <c r="F190" i="1" l="1"/>
  <c r="E190" i="1"/>
  <c r="D189" i="1"/>
  <c r="B191" i="1"/>
  <c r="C190" i="1"/>
  <c r="D190" i="1" s="1"/>
  <c r="G190" i="1"/>
  <c r="F191" i="1" l="1"/>
  <c r="E191" i="1"/>
  <c r="C191" i="1"/>
  <c r="D191" i="1" s="1"/>
  <c r="B192" i="1"/>
  <c r="F192" i="1" l="1"/>
  <c r="E192" i="1"/>
  <c r="G191" i="1"/>
  <c r="C192" i="1"/>
  <c r="G192" i="1" s="1"/>
  <c r="B193" i="1"/>
  <c r="F193" i="1" l="1"/>
  <c r="E193" i="1"/>
  <c r="D192" i="1"/>
  <c r="B194" i="1"/>
  <c r="C193" i="1"/>
  <c r="G193" i="1" s="1"/>
  <c r="F194" i="1" l="1"/>
  <c r="E194" i="1"/>
  <c r="D193" i="1"/>
  <c r="B195" i="1"/>
  <c r="C194" i="1"/>
  <c r="G194" i="1" s="1"/>
  <c r="F195" i="1" l="1"/>
  <c r="E195" i="1"/>
  <c r="D194" i="1"/>
  <c r="C195" i="1"/>
  <c r="D195" i="1" s="1"/>
  <c r="B196" i="1"/>
  <c r="G195" i="1"/>
  <c r="F196" i="1" l="1"/>
  <c r="E196" i="1"/>
  <c r="C196" i="1"/>
  <c r="D196" i="1" s="1"/>
  <c r="B197" i="1"/>
  <c r="G196" i="1"/>
  <c r="F197" i="1" l="1"/>
  <c r="E197" i="1"/>
  <c r="B198" i="1"/>
  <c r="C197" i="1"/>
  <c r="D197" i="1" s="1"/>
  <c r="F198" i="1" l="1"/>
  <c r="E198" i="1"/>
  <c r="G197" i="1"/>
  <c r="B199" i="1"/>
  <c r="C198" i="1"/>
  <c r="D198" i="1" s="1"/>
  <c r="F199" i="1" l="1"/>
  <c r="E199" i="1"/>
  <c r="G198" i="1"/>
  <c r="C199" i="1"/>
  <c r="D199" i="1" s="1"/>
  <c r="B200" i="1"/>
  <c r="F200" i="1" l="1"/>
  <c r="E200" i="1"/>
  <c r="G199" i="1"/>
  <c r="C200" i="1" s="1"/>
  <c r="G200" i="1" s="1"/>
  <c r="B201" i="1"/>
  <c r="F201" i="1" l="1"/>
  <c r="E201" i="1"/>
  <c r="D200" i="1"/>
  <c r="B202" i="1"/>
  <c r="C201" i="1"/>
  <c r="D201" i="1" s="1"/>
  <c r="F202" i="1" l="1"/>
  <c r="E202" i="1"/>
  <c r="G201" i="1"/>
  <c r="B203" i="1"/>
  <c r="C202" i="1"/>
  <c r="D202" i="1" s="1"/>
  <c r="F203" i="1" l="1"/>
  <c r="E203" i="1"/>
  <c r="G202" i="1"/>
  <c r="C203" i="1" s="1"/>
  <c r="D203" i="1" s="1"/>
  <c r="B204" i="1"/>
  <c r="F204" i="1" l="1"/>
  <c r="E204" i="1"/>
  <c r="G203" i="1"/>
  <c r="C204" i="1"/>
  <c r="D204" i="1" s="1"/>
  <c r="B205" i="1"/>
  <c r="F205" i="1" l="1"/>
  <c r="E205" i="1"/>
  <c r="G204" i="1"/>
  <c r="B206" i="1"/>
  <c r="C205" i="1"/>
  <c r="D205" i="1" s="1"/>
  <c r="F206" i="1" l="1"/>
  <c r="E206" i="1"/>
  <c r="G205" i="1"/>
  <c r="B207" i="1"/>
  <c r="C206" i="1"/>
  <c r="D206" i="1" s="1"/>
  <c r="F207" i="1" l="1"/>
  <c r="E207" i="1"/>
  <c r="G206" i="1"/>
  <c r="C207" i="1"/>
  <c r="D207" i="1" s="1"/>
  <c r="B208" i="1"/>
  <c r="F208" i="1" l="1"/>
  <c r="E208" i="1"/>
  <c r="G207" i="1"/>
  <c r="C208" i="1" s="1"/>
  <c r="G208" i="1" s="1"/>
  <c r="B209" i="1"/>
  <c r="F209" i="1" l="1"/>
  <c r="E209" i="1"/>
  <c r="D208" i="1"/>
  <c r="B210" i="1"/>
  <c r="C209" i="1"/>
  <c r="G209" i="1" s="1"/>
  <c r="F210" i="1" l="1"/>
  <c r="E210" i="1"/>
  <c r="D209" i="1"/>
  <c r="B211" i="1"/>
  <c r="C210" i="1"/>
  <c r="G210" i="1" s="1"/>
  <c r="F211" i="1" l="1"/>
  <c r="E211" i="1"/>
  <c r="D210" i="1"/>
  <c r="C211" i="1"/>
  <c r="D211" i="1" s="1"/>
  <c r="B212" i="1"/>
  <c r="G211" i="1" l="1"/>
  <c r="F212" i="1"/>
  <c r="E212" i="1"/>
  <c r="C212" i="1"/>
  <c r="G212" i="1" s="1"/>
  <c r="B213" i="1"/>
  <c r="F213" i="1" l="1"/>
  <c r="E213" i="1"/>
  <c r="D212" i="1"/>
  <c r="B214" i="1"/>
  <c r="C213" i="1"/>
  <c r="D213" i="1" s="1"/>
  <c r="F214" i="1" l="1"/>
  <c r="E214" i="1"/>
  <c r="G213" i="1"/>
  <c r="C214" i="1" s="1"/>
  <c r="D214" i="1" s="1"/>
  <c r="B215" i="1"/>
  <c r="F215" i="1" l="1"/>
  <c r="E215" i="1"/>
  <c r="G214" i="1"/>
  <c r="C215" i="1" s="1"/>
  <c r="D215" i="1" s="1"/>
  <c r="B216" i="1"/>
  <c r="F216" i="1" l="1"/>
  <c r="E216" i="1"/>
  <c r="G215" i="1"/>
  <c r="C216" i="1" s="1"/>
  <c r="D216" i="1" s="1"/>
  <c r="B217" i="1"/>
  <c r="F217" i="1" l="1"/>
  <c r="E217" i="1"/>
  <c r="G216" i="1"/>
  <c r="B218" i="1"/>
  <c r="C217" i="1"/>
  <c r="D217" i="1" s="1"/>
  <c r="F218" i="1" l="1"/>
  <c r="E218" i="1"/>
  <c r="G217" i="1"/>
  <c r="C218" i="1" s="1"/>
  <c r="D218" i="1" s="1"/>
  <c r="B219" i="1"/>
  <c r="F219" i="1" l="1"/>
  <c r="E219" i="1"/>
  <c r="G218" i="1"/>
  <c r="C219" i="1" s="1"/>
  <c r="D219" i="1" s="1"/>
  <c r="B220" i="1"/>
  <c r="F220" i="1" l="1"/>
  <c r="E220" i="1"/>
  <c r="G219" i="1"/>
  <c r="C220" i="1" s="1"/>
  <c r="D220" i="1" s="1"/>
  <c r="B221" i="1"/>
  <c r="F221" i="1" l="1"/>
  <c r="E221" i="1"/>
  <c r="G220" i="1"/>
  <c r="C221" i="1" s="1"/>
  <c r="D221" i="1" s="1"/>
  <c r="B222" i="1"/>
  <c r="F222" i="1" l="1"/>
  <c r="E222" i="1"/>
  <c r="G221" i="1"/>
  <c r="B223" i="1"/>
  <c r="C222" i="1"/>
  <c r="D222" i="1" s="1"/>
  <c r="F223" i="1" l="1"/>
  <c r="E223" i="1"/>
  <c r="G222" i="1"/>
  <c r="C223" i="1"/>
  <c r="D223" i="1" s="1"/>
  <c r="B224" i="1"/>
  <c r="F224" i="1" l="1"/>
  <c r="E224" i="1"/>
  <c r="G223" i="1"/>
  <c r="C224" i="1" s="1"/>
  <c r="B225" i="1"/>
  <c r="G224" i="1" l="1"/>
  <c r="D224" i="1"/>
  <c r="F225" i="1"/>
  <c r="E225" i="1"/>
  <c r="B226" i="1"/>
  <c r="C225" i="1"/>
  <c r="D225" i="1" s="1"/>
  <c r="F226" i="1" l="1"/>
  <c r="E226" i="1"/>
  <c r="G225" i="1"/>
  <c r="B227" i="1"/>
  <c r="C226" i="1"/>
  <c r="D226" i="1" s="1"/>
  <c r="F227" i="1" l="1"/>
  <c r="E227" i="1"/>
  <c r="G226" i="1"/>
  <c r="C227" i="1" s="1"/>
  <c r="D227" i="1" s="1"/>
  <c r="B228" i="1"/>
  <c r="F228" i="1" l="1"/>
  <c r="E228" i="1"/>
  <c r="G227" i="1"/>
  <c r="C228" i="1" s="1"/>
  <c r="B229" i="1"/>
  <c r="G228" i="1" l="1"/>
  <c r="C229" i="1" s="1"/>
  <c r="F229" i="1"/>
  <c r="E229" i="1"/>
  <c r="D228" i="1"/>
  <c r="B230" i="1"/>
  <c r="G229" i="1" l="1"/>
  <c r="F230" i="1"/>
  <c r="E230" i="1"/>
  <c r="D229" i="1"/>
  <c r="B231" i="1"/>
  <c r="C230" i="1"/>
  <c r="G230" i="1" l="1"/>
  <c r="C231" i="1" s="1"/>
  <c r="D231" i="1" s="1"/>
  <c r="F231" i="1"/>
  <c r="E231" i="1"/>
  <c r="D230" i="1"/>
  <c r="B232" i="1"/>
  <c r="F232" i="1" l="1"/>
  <c r="E232" i="1"/>
  <c r="G231" i="1"/>
  <c r="B233" i="1"/>
  <c r="C232" i="1"/>
  <c r="D232" i="1" s="1"/>
  <c r="F233" i="1" l="1"/>
  <c r="E233" i="1"/>
  <c r="G232" i="1"/>
  <c r="B234" i="1"/>
  <c r="C233" i="1"/>
  <c r="D233" i="1" s="1"/>
  <c r="F234" i="1" l="1"/>
  <c r="E234" i="1"/>
  <c r="G233" i="1"/>
  <c r="C234" i="1" s="1"/>
  <c r="G234" i="1" s="1"/>
  <c r="B235" i="1"/>
  <c r="F235" i="1" l="1"/>
  <c r="E235" i="1"/>
  <c r="D234" i="1"/>
  <c r="B236" i="1"/>
  <c r="C235" i="1"/>
  <c r="G235" i="1" s="1"/>
  <c r="F236" i="1" l="1"/>
  <c r="E236" i="1"/>
  <c r="D235" i="1"/>
  <c r="B237" i="1"/>
  <c r="C236" i="1"/>
  <c r="G236" i="1" s="1"/>
  <c r="F237" i="1" l="1"/>
  <c r="E237" i="1"/>
  <c r="D236" i="1"/>
  <c r="B238" i="1"/>
  <c r="C237" i="1"/>
  <c r="G237" i="1" l="1"/>
  <c r="C238" i="1" s="1"/>
  <c r="D238" i="1" s="1"/>
  <c r="F238" i="1"/>
  <c r="E238" i="1"/>
  <c r="D237" i="1"/>
  <c r="B239" i="1"/>
  <c r="F239" i="1" l="1"/>
  <c r="E239" i="1"/>
  <c r="G238" i="1"/>
  <c r="B240" i="1"/>
  <c r="C239" i="1"/>
  <c r="G239" i="1" l="1"/>
  <c r="C240" i="1" s="1"/>
  <c r="D240" i="1" s="1"/>
  <c r="F240" i="1"/>
  <c r="E240" i="1"/>
  <c r="D239" i="1"/>
  <c r="B241" i="1"/>
  <c r="F241" i="1" l="1"/>
  <c r="E241" i="1"/>
  <c r="G240" i="1"/>
  <c r="B242" i="1"/>
  <c r="C241" i="1"/>
  <c r="D241" i="1" s="1"/>
  <c r="F242" i="1" l="1"/>
  <c r="E242" i="1"/>
  <c r="G241" i="1"/>
  <c r="B243" i="1"/>
  <c r="C242" i="1"/>
  <c r="D242" i="1" s="1"/>
  <c r="F243" i="1" l="1"/>
  <c r="E243" i="1"/>
  <c r="G242" i="1"/>
  <c r="C243" i="1" s="1"/>
  <c r="D243" i="1" s="1"/>
  <c r="B244" i="1"/>
  <c r="F244" i="1" l="1"/>
  <c r="E244" i="1"/>
  <c r="G243" i="1"/>
  <c r="B245" i="1"/>
  <c r="C244" i="1"/>
  <c r="D244" i="1" s="1"/>
  <c r="F245" i="1" l="1"/>
  <c r="E245" i="1"/>
  <c r="G244" i="1"/>
  <c r="C245" i="1" s="1"/>
  <c r="D245" i="1" s="1"/>
  <c r="B246" i="1"/>
  <c r="F246" i="1" l="1"/>
  <c r="E246" i="1"/>
  <c r="G245" i="1"/>
  <c r="C246" i="1" s="1"/>
  <c r="D246" i="1" s="1"/>
  <c r="B247" i="1"/>
  <c r="F247" i="1" l="1"/>
  <c r="E247" i="1"/>
  <c r="G246" i="1"/>
  <c r="C247" i="1"/>
  <c r="D247" i="1" s="1"/>
  <c r="B248" i="1"/>
  <c r="E248" i="1" l="1"/>
  <c r="F248" i="1"/>
  <c r="G247" i="1"/>
  <c r="C248" i="1" s="1"/>
  <c r="D248" i="1" s="1"/>
  <c r="B249" i="1"/>
  <c r="E249" i="1" l="1"/>
  <c r="F249" i="1"/>
  <c r="G248" i="1"/>
  <c r="C249" i="1" s="1"/>
  <c r="D249" i="1" s="1"/>
  <c r="B250" i="1"/>
  <c r="F250" i="1" l="1"/>
  <c r="E250" i="1"/>
  <c r="G249" i="1"/>
  <c r="C250" i="1"/>
  <c r="D250" i="1" s="1"/>
  <c r="B251" i="1"/>
  <c r="F251" i="1" l="1"/>
  <c r="E251" i="1"/>
  <c r="G250" i="1"/>
  <c r="B252" i="1"/>
  <c r="C251" i="1"/>
  <c r="D251" i="1" s="1"/>
  <c r="F252" i="1" l="1"/>
  <c r="E252" i="1"/>
  <c r="G251" i="1"/>
  <c r="C252" i="1" s="1"/>
  <c r="B253" i="1"/>
  <c r="G252" i="1" l="1"/>
  <c r="C253" i="1" s="1"/>
  <c r="D253" i="1" s="1"/>
  <c r="D252" i="1"/>
  <c r="F253" i="1"/>
  <c r="E253" i="1"/>
  <c r="B254" i="1"/>
  <c r="F254" i="1" l="1"/>
  <c r="E254" i="1"/>
  <c r="G253" i="1"/>
  <c r="C254" i="1" s="1"/>
  <c r="D254" i="1" s="1"/>
  <c r="B255" i="1"/>
  <c r="F255" i="1" l="1"/>
  <c r="E255" i="1"/>
  <c r="G254" i="1"/>
  <c r="B256" i="1"/>
  <c r="C255" i="1"/>
  <c r="G255" i="1" l="1"/>
  <c r="F256" i="1"/>
  <c r="E256" i="1"/>
  <c r="D255" i="1"/>
  <c r="B257" i="1"/>
  <c r="C256" i="1"/>
  <c r="D256" i="1" s="1"/>
  <c r="F257" i="1" l="1"/>
  <c r="E257" i="1"/>
  <c r="G256" i="1"/>
  <c r="C257" i="1" s="1"/>
  <c r="D257" i="1" s="1"/>
  <c r="B258" i="1"/>
  <c r="F258" i="1" l="1"/>
  <c r="E258" i="1"/>
  <c r="G257" i="1"/>
  <c r="C258" i="1"/>
  <c r="D258" i="1" s="1"/>
  <c r="B259" i="1"/>
  <c r="F259" i="1" l="1"/>
  <c r="E259" i="1"/>
  <c r="G258" i="1"/>
  <c r="C259" i="1" s="1"/>
  <c r="D259" i="1" s="1"/>
  <c r="B260" i="1"/>
  <c r="F260" i="1" l="1"/>
  <c r="E260" i="1"/>
  <c r="G259" i="1"/>
  <c r="C260" i="1" s="1"/>
  <c r="D260" i="1" s="1"/>
  <c r="B261" i="1"/>
  <c r="E261" i="1" l="1"/>
  <c r="F261" i="1"/>
  <c r="G260" i="1"/>
  <c r="C261" i="1" s="1"/>
  <c r="D261" i="1" s="1"/>
  <c r="B262" i="1"/>
  <c r="F262" i="1" l="1"/>
  <c r="E262" i="1"/>
  <c r="G261" i="1"/>
  <c r="C262" i="1" s="1"/>
  <c r="D262" i="1" s="1"/>
  <c r="B263" i="1"/>
  <c r="F263" i="1" l="1"/>
  <c r="E263" i="1"/>
  <c r="G262" i="1"/>
  <c r="C263" i="1" s="1"/>
  <c r="D263" i="1" s="1"/>
  <c r="B264" i="1"/>
  <c r="F264" i="1" l="1"/>
  <c r="E264" i="1"/>
  <c r="G263" i="1"/>
  <c r="B265" i="1"/>
  <c r="C264" i="1"/>
  <c r="D264" i="1" s="1"/>
  <c r="F265" i="1" l="1"/>
  <c r="E265" i="1"/>
  <c r="G264" i="1"/>
  <c r="C265" i="1" s="1"/>
  <c r="D265" i="1" s="1"/>
  <c r="B266" i="1"/>
  <c r="F266" i="1" l="1"/>
  <c r="E266" i="1"/>
  <c r="G265" i="1"/>
  <c r="C266" i="1" s="1"/>
  <c r="D266" i="1" s="1"/>
  <c r="B267" i="1"/>
  <c r="F267" i="1" l="1"/>
  <c r="E267" i="1"/>
  <c r="G266" i="1"/>
  <c r="C267" i="1" s="1"/>
  <c r="D267" i="1" s="1"/>
  <c r="B268" i="1"/>
  <c r="F268" i="1" l="1"/>
  <c r="E268" i="1"/>
  <c r="G267" i="1"/>
  <c r="C268" i="1" s="1"/>
  <c r="D268" i="1" s="1"/>
  <c r="B269" i="1"/>
  <c r="F269" i="1" l="1"/>
  <c r="E269" i="1"/>
  <c r="G268" i="1"/>
  <c r="B270" i="1"/>
  <c r="C269" i="1"/>
  <c r="D269" i="1" s="1"/>
  <c r="G269" i="1" l="1"/>
  <c r="C270" i="1" s="1"/>
  <c r="D270" i="1" s="1"/>
  <c r="F270" i="1"/>
  <c r="E270" i="1"/>
  <c r="B271" i="1"/>
  <c r="F271" i="1" l="1"/>
  <c r="E271" i="1"/>
  <c r="G270" i="1"/>
  <c r="B272" i="1"/>
  <c r="C271" i="1"/>
  <c r="D271" i="1" s="1"/>
  <c r="F272" i="1" l="1"/>
  <c r="E272" i="1"/>
  <c r="G271" i="1"/>
  <c r="C272" i="1"/>
  <c r="D272" i="1" s="1"/>
  <c r="B273" i="1"/>
  <c r="F273" i="1" l="1"/>
  <c r="E273" i="1"/>
  <c r="G272" i="1"/>
  <c r="C273" i="1" s="1"/>
  <c r="D273" i="1" s="1"/>
  <c r="B274" i="1"/>
  <c r="F274" i="1" l="1"/>
  <c r="E274" i="1"/>
  <c r="G273" i="1"/>
  <c r="C274" i="1" s="1"/>
  <c r="D274" i="1" s="1"/>
  <c r="B275" i="1"/>
  <c r="F275" i="1" l="1"/>
  <c r="E275" i="1"/>
  <c r="G274" i="1"/>
  <c r="C275" i="1" s="1"/>
  <c r="D275" i="1" s="1"/>
  <c r="B276" i="1"/>
  <c r="F276" i="1" l="1"/>
  <c r="E276" i="1"/>
  <c r="G275" i="1"/>
  <c r="C276" i="1" s="1"/>
  <c r="B277" i="1"/>
  <c r="G276" i="1" l="1"/>
  <c r="C277" i="1" s="1"/>
  <c r="D276" i="1"/>
  <c r="F277" i="1"/>
  <c r="E277" i="1"/>
  <c r="B278" i="1"/>
  <c r="G277" i="1" l="1"/>
  <c r="E278" i="1"/>
  <c r="F278" i="1"/>
  <c r="D277" i="1"/>
  <c r="C278" i="1"/>
  <c r="D278" i="1" s="1"/>
  <c r="B279" i="1"/>
  <c r="F279" i="1" l="1"/>
  <c r="E279" i="1"/>
  <c r="G278" i="1"/>
  <c r="C279" i="1" s="1"/>
  <c r="D279" i="1" s="1"/>
  <c r="B280" i="1"/>
  <c r="F280" i="1" l="1"/>
  <c r="E280" i="1"/>
  <c r="G279" i="1"/>
  <c r="B281" i="1"/>
  <c r="C280" i="1"/>
  <c r="D280" i="1" s="1"/>
  <c r="F281" i="1" l="1"/>
  <c r="E281" i="1"/>
  <c r="G280" i="1"/>
  <c r="B282" i="1"/>
  <c r="C281" i="1"/>
  <c r="D281" i="1" s="1"/>
  <c r="G281" i="1" l="1"/>
  <c r="C282" i="1" s="1"/>
  <c r="E282" i="1"/>
  <c r="F282" i="1"/>
  <c r="B283" i="1"/>
  <c r="D282" i="1" l="1"/>
  <c r="G282" i="1"/>
  <c r="F283" i="1"/>
  <c r="E283" i="1"/>
  <c r="C283" i="1"/>
  <c r="D283" i="1" s="1"/>
  <c r="B284" i="1"/>
  <c r="F284" i="1" l="1"/>
  <c r="E284" i="1"/>
  <c r="G283" i="1"/>
  <c r="C284" i="1" s="1"/>
  <c r="B285" i="1"/>
  <c r="G284" i="1" l="1"/>
  <c r="D284" i="1"/>
  <c r="F285" i="1"/>
  <c r="E285" i="1"/>
  <c r="B286" i="1"/>
  <c r="C285" i="1"/>
  <c r="G285" i="1" s="1"/>
  <c r="E286" i="1" l="1"/>
  <c r="F286" i="1"/>
  <c r="D285" i="1"/>
  <c r="C286" i="1"/>
  <c r="D286" i="1" s="1"/>
  <c r="B287" i="1"/>
  <c r="F287" i="1" l="1"/>
  <c r="E287" i="1"/>
  <c r="G286" i="1"/>
  <c r="B288" i="1"/>
  <c r="C287" i="1"/>
  <c r="D287" i="1" s="1"/>
  <c r="E288" i="1" l="1"/>
  <c r="F288" i="1"/>
  <c r="G287" i="1"/>
  <c r="C288" i="1" s="1"/>
  <c r="D288" i="1" s="1"/>
  <c r="B289" i="1"/>
  <c r="F289" i="1" l="1"/>
  <c r="E289" i="1"/>
  <c r="G288" i="1"/>
  <c r="B290" i="1"/>
  <c r="C289" i="1"/>
  <c r="D289" i="1" s="1"/>
  <c r="F290" i="1" l="1"/>
  <c r="E290" i="1"/>
  <c r="G289" i="1"/>
  <c r="C290" i="1" s="1"/>
  <c r="D290" i="1" s="1"/>
  <c r="B291" i="1"/>
  <c r="F291" i="1" l="1"/>
  <c r="E291" i="1"/>
  <c r="G290" i="1"/>
  <c r="C291" i="1" s="1"/>
  <c r="D291" i="1" s="1"/>
  <c r="B292" i="1"/>
  <c r="F292" i="1" l="1"/>
  <c r="E292" i="1"/>
  <c r="G291" i="1"/>
  <c r="C292" i="1" s="1"/>
  <c r="D292" i="1" s="1"/>
  <c r="B293" i="1"/>
  <c r="F293" i="1" l="1"/>
  <c r="E293" i="1"/>
  <c r="G292" i="1"/>
  <c r="B294" i="1"/>
  <c r="C293" i="1"/>
  <c r="G293" i="1" s="1"/>
  <c r="F294" i="1" l="1"/>
  <c r="E294" i="1"/>
  <c r="D293" i="1"/>
  <c r="C294" i="1"/>
  <c r="D294" i="1" s="1"/>
  <c r="B295" i="1"/>
  <c r="F295" i="1" l="1"/>
  <c r="E295" i="1"/>
  <c r="G294" i="1"/>
  <c r="C295" i="1" s="1"/>
  <c r="D295" i="1" s="1"/>
  <c r="B296" i="1"/>
  <c r="F296" i="1" l="1"/>
  <c r="E296" i="1"/>
  <c r="G295" i="1"/>
  <c r="C296" i="1" s="1"/>
  <c r="G296" i="1" s="1"/>
  <c r="B297" i="1"/>
  <c r="F297" i="1" l="1"/>
  <c r="E297" i="1"/>
  <c r="D296" i="1"/>
  <c r="B298" i="1"/>
  <c r="C297" i="1"/>
  <c r="D297" i="1" s="1"/>
  <c r="E298" i="1" l="1"/>
  <c r="F298" i="1"/>
  <c r="G297" i="1"/>
  <c r="C298" i="1" s="1"/>
  <c r="D298" i="1" s="1"/>
  <c r="B299" i="1"/>
  <c r="F299" i="1" l="1"/>
  <c r="E299" i="1"/>
  <c r="G298" i="1"/>
  <c r="C299" i="1" s="1"/>
  <c r="D299" i="1" s="1"/>
  <c r="B300" i="1"/>
  <c r="F300" i="1" l="1"/>
  <c r="E300" i="1"/>
  <c r="G299" i="1"/>
  <c r="C300" i="1" s="1"/>
  <c r="G300" i="1" s="1"/>
  <c r="B301" i="1"/>
  <c r="F301" i="1" l="1"/>
  <c r="E301" i="1"/>
  <c r="D300" i="1"/>
  <c r="B302" i="1"/>
  <c r="C301" i="1"/>
  <c r="D301" i="1" s="1"/>
  <c r="E302" i="1" l="1"/>
  <c r="F302" i="1"/>
  <c r="G301" i="1"/>
  <c r="C302" i="1"/>
  <c r="D302" i="1" s="1"/>
  <c r="B303" i="1"/>
  <c r="G302" i="1" l="1"/>
  <c r="F303" i="1"/>
  <c r="E303" i="1"/>
  <c r="B304" i="1"/>
  <c r="C303" i="1"/>
  <c r="D303" i="1" s="1"/>
  <c r="F304" i="1" l="1"/>
  <c r="E304" i="1"/>
  <c r="G303" i="1"/>
  <c r="C304" i="1" s="1"/>
  <c r="D304" i="1" s="1"/>
  <c r="B305" i="1"/>
  <c r="F305" i="1" l="1"/>
  <c r="E305" i="1"/>
  <c r="G304" i="1"/>
  <c r="B306" i="1"/>
  <c r="C305" i="1"/>
  <c r="D305" i="1" s="1"/>
  <c r="F306" i="1" l="1"/>
  <c r="E306" i="1"/>
  <c r="G305" i="1"/>
  <c r="C306" i="1"/>
  <c r="D306" i="1" s="1"/>
  <c r="B307" i="1"/>
  <c r="F307" i="1" l="1"/>
  <c r="E307" i="1"/>
  <c r="G306" i="1"/>
  <c r="B308" i="1"/>
  <c r="C307" i="1"/>
  <c r="D307" i="1" s="1"/>
  <c r="F308" i="1" l="1"/>
  <c r="E308" i="1"/>
  <c r="G307" i="1"/>
  <c r="C308" i="1" s="1"/>
  <c r="G308" i="1" s="1"/>
  <c r="B309" i="1"/>
  <c r="F309" i="1" l="1"/>
  <c r="E309" i="1"/>
  <c r="D308" i="1"/>
  <c r="B310" i="1"/>
  <c r="C309" i="1"/>
  <c r="D309" i="1" s="1"/>
  <c r="E310" i="1" l="1"/>
  <c r="F310" i="1"/>
  <c r="G309" i="1"/>
  <c r="C310" i="1" s="1"/>
  <c r="D310" i="1" s="1"/>
  <c r="B311" i="1"/>
  <c r="F311" i="1" l="1"/>
  <c r="E311" i="1"/>
  <c r="G310" i="1"/>
  <c r="C311" i="1" s="1"/>
  <c r="D311" i="1" s="1"/>
  <c r="B312" i="1"/>
  <c r="E312" i="1" l="1"/>
  <c r="F312" i="1"/>
  <c r="G311" i="1"/>
  <c r="C312" i="1" s="1"/>
  <c r="G312" i="1" s="1"/>
  <c r="B313" i="1"/>
  <c r="F313" i="1" l="1"/>
  <c r="E313" i="1"/>
  <c r="D312" i="1"/>
  <c r="B314" i="1"/>
  <c r="C313" i="1"/>
  <c r="D313" i="1" s="1"/>
  <c r="F314" i="1" l="1"/>
  <c r="E314" i="1"/>
  <c r="G313" i="1"/>
  <c r="C314" i="1"/>
  <c r="D314" i="1" s="1"/>
  <c r="B315" i="1"/>
  <c r="F315" i="1" l="1"/>
  <c r="E315" i="1"/>
  <c r="G314" i="1"/>
  <c r="C315" i="1" s="1"/>
  <c r="D315" i="1" s="1"/>
  <c r="B316" i="1"/>
  <c r="F316" i="1" l="1"/>
  <c r="E316" i="1"/>
  <c r="G315" i="1"/>
  <c r="C316" i="1" s="1"/>
  <c r="D316" i="1" s="1"/>
  <c r="B317" i="1"/>
  <c r="F317" i="1" l="1"/>
  <c r="E317" i="1"/>
  <c r="G316" i="1"/>
  <c r="C317" i="1" s="1"/>
  <c r="D317" i="1" s="1"/>
  <c r="B318" i="1"/>
  <c r="E318" i="1" l="1"/>
  <c r="F318" i="1"/>
  <c r="G317" i="1"/>
  <c r="C318" i="1" s="1"/>
  <c r="D318" i="1" s="1"/>
  <c r="B319" i="1"/>
  <c r="F319" i="1" l="1"/>
  <c r="E319" i="1"/>
  <c r="G318" i="1"/>
  <c r="C319" i="1" s="1"/>
  <c r="D319" i="1" s="1"/>
  <c r="B320" i="1"/>
  <c r="F320" i="1" l="1"/>
  <c r="E320" i="1"/>
  <c r="G319" i="1"/>
  <c r="C320" i="1" s="1"/>
  <c r="D320" i="1" s="1"/>
  <c r="B321" i="1"/>
  <c r="E321" i="1" l="1"/>
  <c r="F321" i="1"/>
  <c r="G320" i="1"/>
  <c r="C321" i="1" s="1"/>
  <c r="D321" i="1" s="1"/>
  <c r="B322" i="1"/>
  <c r="F322" i="1" l="1"/>
  <c r="E322" i="1"/>
  <c r="G321" i="1"/>
  <c r="C322" i="1" s="1"/>
  <c r="D322" i="1" s="1"/>
  <c r="B323" i="1"/>
  <c r="F323" i="1" l="1"/>
  <c r="E323" i="1"/>
  <c r="G322" i="1"/>
  <c r="C323" i="1" s="1"/>
  <c r="D323" i="1" s="1"/>
  <c r="B324" i="1"/>
  <c r="F324" i="1" l="1"/>
  <c r="E324" i="1"/>
  <c r="G323" i="1"/>
  <c r="C324" i="1" s="1"/>
  <c r="G324" i="1" s="1"/>
  <c r="B325" i="1"/>
  <c r="F325" i="1" l="1"/>
  <c r="E325" i="1"/>
  <c r="D324" i="1"/>
  <c r="B326" i="1"/>
  <c r="C325" i="1"/>
  <c r="G325" i="1" s="1"/>
  <c r="E326" i="1" l="1"/>
  <c r="F326" i="1"/>
  <c r="D325" i="1"/>
  <c r="C326" i="1"/>
  <c r="D326" i="1" s="1"/>
  <c r="B327" i="1"/>
  <c r="F327" i="1" l="1"/>
  <c r="E327" i="1"/>
  <c r="G326" i="1"/>
  <c r="C327" i="1" s="1"/>
  <c r="D327" i="1" s="1"/>
  <c r="B328" i="1"/>
  <c r="F328" i="1" l="1"/>
  <c r="E328" i="1"/>
  <c r="G327" i="1"/>
  <c r="B329" i="1"/>
  <c r="C328" i="1"/>
  <c r="G328" i="1" s="1"/>
  <c r="D328" i="1" l="1"/>
  <c r="F329" i="1"/>
  <c r="E329" i="1"/>
  <c r="B330" i="1"/>
  <c r="C329" i="1"/>
  <c r="G329" i="1" s="1"/>
  <c r="E330" i="1" l="1"/>
  <c r="F330" i="1"/>
  <c r="D329" i="1"/>
  <c r="C330" i="1"/>
  <c r="D330" i="1" s="1"/>
  <c r="B331" i="1"/>
  <c r="F331" i="1" l="1"/>
  <c r="E331" i="1"/>
  <c r="G330" i="1"/>
  <c r="C331" i="1" s="1"/>
  <c r="D331" i="1" s="1"/>
  <c r="B332" i="1"/>
  <c r="F332" i="1" l="1"/>
  <c r="E332" i="1"/>
  <c r="G331" i="1"/>
  <c r="B333" i="1"/>
  <c r="C332" i="1"/>
  <c r="G332" i="1" s="1"/>
  <c r="F333" i="1" l="1"/>
  <c r="E333" i="1"/>
  <c r="D332" i="1"/>
  <c r="B334" i="1"/>
  <c r="C333" i="1"/>
  <c r="G333" i="1" s="1"/>
  <c r="E334" i="1" l="1"/>
  <c r="F334" i="1"/>
  <c r="D333" i="1"/>
  <c r="C334" i="1"/>
  <c r="D334" i="1" s="1"/>
  <c r="B335" i="1"/>
  <c r="F335" i="1" l="1"/>
  <c r="E335" i="1"/>
  <c r="G334" i="1"/>
  <c r="C335" i="1" s="1"/>
  <c r="D335" i="1" s="1"/>
  <c r="B336" i="1"/>
  <c r="F336" i="1" l="1"/>
  <c r="E336" i="1"/>
  <c r="G335" i="1"/>
  <c r="C336" i="1" s="1"/>
  <c r="D336" i="1" s="1"/>
  <c r="B337" i="1"/>
  <c r="F337" i="1" l="1"/>
  <c r="E337" i="1"/>
  <c r="G336" i="1"/>
  <c r="C337" i="1" s="1"/>
  <c r="G337" i="1" s="1"/>
  <c r="B338" i="1"/>
  <c r="E338" i="1" l="1"/>
  <c r="F338" i="1"/>
  <c r="D337" i="1"/>
  <c r="C338" i="1"/>
  <c r="D338" i="1" s="1"/>
  <c r="B339" i="1"/>
  <c r="E339" i="1" l="1"/>
  <c r="F339" i="1"/>
  <c r="G338" i="1"/>
  <c r="C339" i="1" s="1"/>
  <c r="D339" i="1" s="1"/>
  <c r="B340" i="1"/>
  <c r="F340" i="1" l="1"/>
  <c r="E340" i="1"/>
  <c r="G339" i="1"/>
  <c r="B341" i="1"/>
  <c r="C340" i="1"/>
  <c r="G340" i="1" s="1"/>
  <c r="F341" i="1" l="1"/>
  <c r="E341" i="1"/>
  <c r="D340" i="1"/>
  <c r="B342" i="1"/>
  <c r="C341" i="1"/>
  <c r="G341" i="1" s="1"/>
  <c r="E342" i="1" l="1"/>
  <c r="F342" i="1"/>
  <c r="D341" i="1"/>
  <c r="C342" i="1"/>
  <c r="D342" i="1" s="1"/>
  <c r="B343" i="1"/>
  <c r="G342" i="1" l="1"/>
  <c r="E343" i="1"/>
  <c r="F343" i="1"/>
  <c r="C343" i="1"/>
  <c r="D343" i="1" s="1"/>
  <c r="B344" i="1"/>
  <c r="F344" i="1" l="1"/>
  <c r="E344" i="1"/>
  <c r="G343" i="1"/>
  <c r="C344" i="1" s="1"/>
  <c r="G344" i="1" s="1"/>
  <c r="B345" i="1"/>
  <c r="F345" i="1" l="1"/>
  <c r="E345" i="1"/>
  <c r="D344" i="1"/>
  <c r="B346" i="1"/>
  <c r="C345" i="1"/>
  <c r="D345" i="1" s="1"/>
  <c r="E346" i="1" l="1"/>
  <c r="F346" i="1"/>
  <c r="G345" i="1"/>
  <c r="C346" i="1"/>
  <c r="D346" i="1" s="1"/>
  <c r="B347" i="1"/>
  <c r="G346" i="1" l="1"/>
  <c r="F347" i="1"/>
  <c r="E347" i="1"/>
  <c r="B348" i="1"/>
  <c r="C347" i="1"/>
  <c r="D347" i="1" s="1"/>
  <c r="F348" i="1" l="1"/>
  <c r="E348" i="1"/>
  <c r="G347" i="1"/>
  <c r="B349" i="1"/>
  <c r="C348" i="1"/>
  <c r="G348" i="1" s="1"/>
  <c r="F349" i="1" l="1"/>
  <c r="E349" i="1"/>
  <c r="D348" i="1"/>
  <c r="B350" i="1"/>
  <c r="C349" i="1"/>
  <c r="G349" i="1" s="1"/>
  <c r="E350" i="1" l="1"/>
  <c r="F350" i="1"/>
  <c r="D349" i="1"/>
  <c r="C350" i="1"/>
  <c r="D350" i="1" s="1"/>
  <c r="B351" i="1"/>
  <c r="E351" i="1" l="1"/>
  <c r="F351" i="1"/>
  <c r="G350" i="1"/>
  <c r="C351" i="1" s="1"/>
  <c r="D351" i="1" s="1"/>
  <c r="B352" i="1"/>
  <c r="F352" i="1" l="1"/>
  <c r="E352" i="1"/>
  <c r="G351" i="1"/>
  <c r="C352" i="1" s="1"/>
  <c r="B353" i="1"/>
  <c r="G352" i="1" l="1"/>
  <c r="D352" i="1"/>
  <c r="F353" i="1"/>
  <c r="E353" i="1"/>
  <c r="B354" i="1"/>
  <c r="C353" i="1"/>
  <c r="D353" i="1" s="1"/>
  <c r="E354" i="1" l="1"/>
  <c r="F354" i="1"/>
  <c r="G353" i="1"/>
  <c r="C354" i="1" s="1"/>
  <c r="D354" i="1" s="1"/>
  <c r="B355" i="1"/>
  <c r="F355" i="1" l="1"/>
  <c r="E355" i="1"/>
  <c r="G354" i="1"/>
  <c r="C355" i="1" s="1"/>
  <c r="D355" i="1" s="1"/>
  <c r="B356" i="1"/>
  <c r="F356" i="1" l="1"/>
  <c r="E356" i="1"/>
  <c r="G355" i="1"/>
  <c r="B357" i="1"/>
  <c r="C356" i="1"/>
  <c r="G356" i="1" s="1"/>
  <c r="F357" i="1" l="1"/>
  <c r="E357" i="1"/>
  <c r="D356" i="1"/>
  <c r="B358" i="1"/>
  <c r="C357" i="1"/>
  <c r="D357" i="1" s="1"/>
  <c r="E358" i="1" l="1"/>
  <c r="F358" i="1"/>
  <c r="G357" i="1"/>
  <c r="C358" i="1" s="1"/>
  <c r="D358" i="1" s="1"/>
  <c r="B359" i="1"/>
  <c r="E359" i="1" l="1"/>
  <c r="F359" i="1"/>
  <c r="G358" i="1"/>
  <c r="C359" i="1" s="1"/>
  <c r="D359" i="1" s="1"/>
  <c r="B360" i="1"/>
  <c r="F360" i="1" l="1"/>
  <c r="E360" i="1"/>
  <c r="G359" i="1"/>
  <c r="B361" i="1"/>
  <c r="C360" i="1"/>
  <c r="G360" i="1" s="1"/>
  <c r="D360" i="1" l="1"/>
  <c r="F361" i="1"/>
  <c r="E361" i="1"/>
  <c r="B362" i="1"/>
  <c r="C361" i="1"/>
  <c r="D361" i="1" s="1"/>
  <c r="E362" i="1" l="1"/>
  <c r="F362" i="1"/>
  <c r="G361" i="1"/>
  <c r="C362" i="1" s="1"/>
  <c r="D362" i="1" s="1"/>
  <c r="B363" i="1"/>
  <c r="E363" i="1" l="1"/>
  <c r="F363" i="1"/>
  <c r="G362" i="1"/>
  <c r="C363" i="1" s="1"/>
  <c r="D363" i="1" s="1"/>
  <c r="B364" i="1"/>
  <c r="F364" i="1" l="1"/>
  <c r="E364" i="1"/>
  <c r="G363" i="1"/>
  <c r="C364" i="1" s="1"/>
  <c r="D364" i="1" s="1"/>
  <c r="B365" i="1"/>
  <c r="F365" i="1" l="1"/>
  <c r="E365" i="1"/>
  <c r="G364" i="1"/>
  <c r="C365" i="1" s="1"/>
  <c r="D365" i="1" s="1"/>
  <c r="B366" i="1"/>
  <c r="E366" i="1" l="1"/>
  <c r="F366" i="1"/>
  <c r="G365" i="1"/>
  <c r="C366" i="1" s="1"/>
  <c r="D366" i="1" s="1"/>
  <c r="B367" i="1"/>
  <c r="E367" i="1" l="1"/>
  <c r="F367" i="1"/>
  <c r="G366" i="1"/>
  <c r="C367" i="1" s="1"/>
  <c r="D367" i="1" s="1"/>
  <c r="B368" i="1"/>
  <c r="F368" i="1" l="1"/>
  <c r="E368" i="1"/>
  <c r="G367" i="1"/>
  <c r="C368" i="1" s="1"/>
  <c r="D368" i="1" s="1"/>
  <c r="B369" i="1"/>
  <c r="F369" i="1" l="1"/>
  <c r="E369" i="1"/>
  <c r="G368" i="1"/>
  <c r="B370" i="1"/>
  <c r="C369" i="1"/>
  <c r="D369" i="1" s="1"/>
  <c r="E370" i="1" l="1"/>
  <c r="F370" i="1"/>
  <c r="G369" i="1"/>
  <c r="C370" i="1" s="1"/>
  <c r="D370" i="1" s="1"/>
  <c r="B371" i="1"/>
  <c r="F371" i="1" l="1"/>
  <c r="E371" i="1"/>
  <c r="G370" i="1"/>
  <c r="C371" i="1" s="1"/>
  <c r="D371" i="1" s="1"/>
  <c r="B372" i="1"/>
  <c r="F372" i="1" l="1"/>
  <c r="E372" i="1"/>
  <c r="G371" i="1"/>
  <c r="C372" i="1" s="1"/>
  <c r="D372" i="1" s="1"/>
  <c r="B373" i="1"/>
  <c r="F373" i="1" l="1"/>
  <c r="E373" i="1"/>
  <c r="G372" i="1"/>
  <c r="C373" i="1" s="1"/>
  <c r="G373" i="1" s="1"/>
  <c r="B374" i="1"/>
  <c r="E374" i="1" l="1"/>
  <c r="F374" i="1"/>
  <c r="D373" i="1"/>
  <c r="C374" i="1"/>
  <c r="D374" i="1" s="1"/>
  <c r="B375" i="1"/>
  <c r="E375" i="1" l="1"/>
  <c r="F375" i="1"/>
  <c r="G374" i="1"/>
  <c r="C375" i="1" s="1"/>
  <c r="D375" i="1" s="1"/>
  <c r="B376" i="1"/>
  <c r="G375" i="1" l="1"/>
  <c r="C376" i="1" s="1"/>
  <c r="D376" i="1" s="1"/>
  <c r="F376" i="1"/>
  <c r="G5" i="1" s="1"/>
  <c r="E376" i="1"/>
  <c r="G4" i="1" s="1"/>
  <c r="G6" i="1" s="1"/>
  <c r="G376" i="1" l="1"/>
</calcChain>
</file>

<file path=xl/sharedStrings.xml><?xml version="1.0" encoding="utf-8"?>
<sst xmlns="http://schemas.openxmlformats.org/spreadsheetml/2006/main" count="44" uniqueCount="41">
  <si>
    <t>USER INPUTS &amp; SUMMARY OUTPUTS</t>
  </si>
  <si>
    <t>FIXED RATE LOAN</t>
  </si>
  <si>
    <t>Term (years)</t>
  </si>
  <si>
    <t>"0" for EOP; "1" for BOP</t>
  </si>
  <si>
    <t>Total interest paid =</t>
  </si>
  <si>
    <t>Total principal paid =</t>
  </si>
  <si>
    <t>Annual Interest Rate (%)</t>
  </si>
  <si>
    <t>Fixed Rate</t>
  </si>
  <si>
    <t>Total =</t>
  </si>
  <si>
    <t>Number Years</t>
  </si>
  <si>
    <t>Down Payment</t>
  </si>
  <si>
    <t>Payments/Year</t>
  </si>
  <si>
    <t>Total</t>
  </si>
  <si>
    <t>Total # Payments</t>
  </si>
  <si>
    <t>Payment Per Period</t>
  </si>
  <si>
    <t>Amortization Schedule - Fixed Rate</t>
  </si>
  <si>
    <t>BOP</t>
  </si>
  <si>
    <t>Repayment</t>
  </si>
  <si>
    <t>EOP</t>
  </si>
  <si>
    <t>PMT #</t>
  </si>
  <si>
    <t>Principle</t>
  </si>
  <si>
    <t>Payment</t>
  </si>
  <si>
    <t>Interest</t>
  </si>
  <si>
    <t>of Principal</t>
  </si>
  <si>
    <t>Instructions</t>
  </si>
  <si>
    <t>Notes</t>
  </si>
  <si>
    <t>Purchase Price</t>
  </si>
  <si>
    <t>Sensitivity Analysis</t>
  </si>
  <si>
    <t>Term vs Interst Rate</t>
  </si>
  <si>
    <t>Down payment vs Term</t>
  </si>
  <si>
    <t>Down payment (% of Purchase Price)</t>
  </si>
  <si>
    <t xml:space="preserve">Enter purchase price in cell E5. </t>
  </si>
  <si>
    <t>Enter down payment amount in cell E6.</t>
  </si>
  <si>
    <t>Enter estimated mortgage rate in cell E7.</t>
  </si>
  <si>
    <t>Enter the length of the loan In years in cell G7. This is generally either 15, 20, or 30 years.</t>
  </si>
  <si>
    <t xml:space="preserve">Enter number of payments per year in cell G8. Most loans are paid monthly. </t>
  </si>
  <si>
    <t xml:space="preserve">This is a tool to help find the loan that makes the most sense for your situation and is only an estimate. This tool does not consider closing costs, realtor fees, cash to close, etc. These other fees should be disclosed by your bank. </t>
  </si>
  <si>
    <t xml:space="preserve">Current mortgage rates can easily be found online. Rates for mortgages on bare land or houses on more than 5 acres are generally higher as they are more risky for the bank. </t>
  </si>
  <si>
    <t xml:space="preserve">Cell H4 shows the total amount of interest paid to the bank over the life of the loan. </t>
  </si>
  <si>
    <t xml:space="preserve">The "Term vs Interest Rate" sensitivity analysis shows estimated monthly payments based on interest rate, term of the loan, and user inputs. Improving credit score before taking out a mortgage can have a substantial impact as it usually affects the interest rate banks will offer you. </t>
  </si>
  <si>
    <t xml:space="preserve">The "Down payment vs Term" sesitivity analysis shows the estimated monthly payment based on different down payment (percentage of purchase price), term lengths, user inputs, and a fixed 4% interest rate. Your bank may have different required minimum downpayments based on different term lengths.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</si>
</sst>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0" x14ac:knownFonts="1">
    <font>
      <sz val="11"/>
      <color theme="1"/>
      <name val="Calibri"/>
      <family val="2"/>
      <scheme val="minor"/>
    </font>
    <font>
      <sz val="11"/>
      <color theme="1"/>
      <name val="Calibri"/>
      <family val="2"/>
      <scheme val="minor"/>
    </font>
    <font>
      <sz val="11"/>
      <color theme="1"/>
      <name val="Tw Cen MT"/>
      <family val="2"/>
    </font>
    <font>
      <sz val="18"/>
      <color theme="0"/>
      <name val="Tw Cen MT"/>
      <family val="2"/>
    </font>
    <font>
      <sz val="10"/>
      <color theme="0"/>
      <name val="Tw Cen MT"/>
      <family val="2"/>
    </font>
    <font>
      <sz val="11"/>
      <color theme="0"/>
      <name val="Tw Cen MT"/>
      <family val="2"/>
    </font>
    <font>
      <sz val="10"/>
      <name val="Tw Cen MT"/>
      <family val="2"/>
    </font>
    <font>
      <b/>
      <sz val="10"/>
      <color rgb="FF0070C0"/>
      <name val="Tw Cen MT"/>
      <family val="2"/>
    </font>
    <font>
      <sz val="10"/>
      <color theme="1"/>
      <name val="Tw Cen MT"/>
      <family val="2"/>
    </font>
    <font>
      <b/>
      <sz val="11"/>
      <color theme="4"/>
      <name val="Tw Cen MT"/>
      <family val="2"/>
    </font>
  </fonts>
  <fills count="6">
    <fill>
      <patternFill patternType="none"/>
    </fill>
    <fill>
      <patternFill patternType="gray125"/>
    </fill>
    <fill>
      <patternFill patternType="mediumGray"/>
    </fill>
    <fill>
      <patternFill patternType="solid">
        <fgColor theme="1" tint="0.249977111117893"/>
        <bgColor indexed="64"/>
      </patternFill>
    </fill>
    <fill>
      <patternFill patternType="solid">
        <fgColor theme="9" tint="0.79998168889431442"/>
        <bgColor indexed="64"/>
      </patternFill>
    </fill>
    <fill>
      <patternFill patternType="solid">
        <fgColor theme="0"/>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ck">
        <color indexed="64"/>
      </right>
      <top/>
      <bottom/>
      <diagonal/>
    </border>
    <border>
      <left style="thick">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ck">
        <color indexed="64"/>
      </right>
      <top/>
      <bottom style="medium">
        <color indexed="64"/>
      </bottom>
      <diagonal/>
    </border>
    <border>
      <left style="thick">
        <color indexed="64"/>
      </left>
      <right/>
      <top/>
      <bottom style="medium">
        <color indexed="64"/>
      </bottom>
      <diagonal/>
    </border>
    <border>
      <left style="thin">
        <color indexed="64"/>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bottom/>
      <diagonal/>
    </border>
    <border>
      <left style="thin">
        <color indexed="64"/>
      </left>
      <right style="thin">
        <color indexed="64"/>
      </right>
      <top/>
      <bottom/>
      <diagonal/>
    </border>
    <border>
      <left/>
      <right style="thick">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2" fillId="2" borderId="0" xfId="0" applyFont="1" applyFill="1"/>
    <xf numFmtId="0" fontId="2" fillId="0" borderId="0" xfId="0" applyFont="1"/>
    <xf numFmtId="0" fontId="6" fillId="0" borderId="4" xfId="0" applyFont="1" applyBorder="1"/>
    <xf numFmtId="0" fontId="8" fillId="0" borderId="10" xfId="0" applyFont="1" applyBorder="1"/>
    <xf numFmtId="8" fontId="6" fillId="4" borderId="11" xfId="0" applyNumberFormat="1" applyFont="1" applyFill="1" applyBorder="1" applyAlignment="1">
      <alignment horizontal="right"/>
    </xf>
    <xf numFmtId="0" fontId="5" fillId="3" borderId="4" xfId="0" applyFont="1" applyFill="1" applyBorder="1"/>
    <xf numFmtId="164" fontId="7" fillId="4" borderId="9" xfId="1" applyNumberFormat="1" applyFont="1" applyFill="1" applyBorder="1" applyAlignment="1">
      <alignment horizontal="right"/>
    </xf>
    <xf numFmtId="8" fontId="2" fillId="0" borderId="12" xfId="0" applyNumberFormat="1" applyFont="1" applyBorder="1"/>
    <xf numFmtId="10" fontId="7" fillId="4" borderId="9" xfId="2" applyNumberFormat="1" applyFont="1" applyFill="1" applyBorder="1" applyAlignment="1">
      <alignment horizontal="right"/>
    </xf>
    <xf numFmtId="0" fontId="8" fillId="0" borderId="13" xfId="0" applyFont="1" applyBorder="1"/>
    <xf numFmtId="0" fontId="6" fillId="0" borderId="14" xfId="0" applyFont="1" applyBorder="1" applyAlignment="1">
      <alignment horizontal="right"/>
    </xf>
    <xf numFmtId="8" fontId="6" fillId="4" borderId="15" xfId="0" applyNumberFormat="1" applyFont="1" applyFill="1" applyBorder="1" applyAlignment="1">
      <alignment horizontal="right"/>
    </xf>
    <xf numFmtId="0" fontId="7" fillId="4" borderId="9" xfId="0" applyFont="1" applyFill="1" applyBorder="1" applyAlignment="1">
      <alignment horizontal="right"/>
    </xf>
    <xf numFmtId="0" fontId="8" fillId="0" borderId="11" xfId="0" applyFont="1" applyBorder="1"/>
    <xf numFmtId="0" fontId="6" fillId="4" borderId="9" xfId="0" applyFont="1" applyFill="1" applyBorder="1" applyAlignment="1">
      <alignment horizontal="right"/>
    </xf>
    <xf numFmtId="0" fontId="8" fillId="0" borderId="6" xfId="0" applyFont="1" applyBorder="1"/>
    <xf numFmtId="0" fontId="8" fillId="0" borderId="7" xfId="0" applyFont="1" applyBorder="1" applyAlignment="1">
      <alignment horizontal="right"/>
    </xf>
    <xf numFmtId="8" fontId="8" fillId="4" borderId="16" xfId="0" applyNumberFormat="1" applyFont="1" applyFill="1" applyBorder="1" applyAlignment="1">
      <alignment horizontal="right"/>
    </xf>
    <xf numFmtId="0" fontId="8" fillId="0" borderId="17" xfId="0" applyFont="1" applyBorder="1"/>
    <xf numFmtId="0" fontId="8" fillId="0" borderId="7" xfId="0" applyFont="1" applyBorder="1"/>
    <xf numFmtId="0" fontId="8" fillId="0" borderId="18" xfId="0" applyFont="1" applyBorder="1"/>
    <xf numFmtId="0" fontId="4" fillId="3" borderId="22" xfId="0" applyFont="1" applyFill="1" applyBorder="1" applyAlignment="1">
      <alignment horizontal="center"/>
    </xf>
    <xf numFmtId="0" fontId="4" fillId="3" borderId="23" xfId="0" applyFont="1" applyFill="1" applyBorder="1" applyAlignment="1">
      <alignment horizontal="center"/>
    </xf>
    <xf numFmtId="0" fontId="4" fillId="3" borderId="24" xfId="0" applyFont="1" applyFill="1" applyBorder="1" applyAlignment="1">
      <alignment horizontal="center"/>
    </xf>
    <xf numFmtId="1" fontId="4" fillId="3" borderId="25" xfId="0" applyNumberFormat="1" applyFont="1" applyFill="1" applyBorder="1" applyAlignment="1">
      <alignment horizontal="center"/>
    </xf>
    <xf numFmtId="164" fontId="6" fillId="0" borderId="12" xfId="0" applyNumberFormat="1" applyFont="1" applyBorder="1" applyAlignment="1">
      <alignment horizontal="center"/>
    </xf>
    <xf numFmtId="164" fontId="6" fillId="0" borderId="12" xfId="1" applyNumberFormat="1" applyFont="1" applyFill="1" applyBorder="1" applyAlignment="1">
      <alignment horizontal="center"/>
    </xf>
    <xf numFmtId="164" fontId="6" fillId="0" borderId="26" xfId="0" applyNumberFormat="1" applyFont="1" applyBorder="1" applyAlignment="1">
      <alignment horizontal="center"/>
    </xf>
    <xf numFmtId="10" fontId="9" fillId="0" borderId="12" xfId="2" applyNumberFormat="1" applyFont="1" applyBorder="1" applyAlignment="1">
      <alignment horizontal="center"/>
    </xf>
    <xf numFmtId="0" fontId="2" fillId="0" borderId="23" xfId="0" applyFont="1" applyBorder="1"/>
    <xf numFmtId="0" fontId="9" fillId="0" borderId="23" xfId="0" applyFont="1" applyBorder="1" applyAlignment="1">
      <alignment horizontal="center"/>
    </xf>
    <xf numFmtId="0" fontId="9" fillId="0" borderId="28" xfId="0" applyFont="1" applyBorder="1" applyAlignment="1">
      <alignment horizontal="center"/>
    </xf>
    <xf numFmtId="8" fontId="2" fillId="0" borderId="29" xfId="0" applyNumberFormat="1" applyFont="1" applyBorder="1"/>
    <xf numFmtId="10" fontId="9" fillId="0" borderId="31" xfId="2" applyNumberFormat="1" applyFont="1" applyBorder="1" applyAlignment="1">
      <alignment horizontal="center"/>
    </xf>
    <xf numFmtId="8" fontId="2" fillId="0" borderId="31" xfId="0" applyNumberFormat="1" applyFont="1" applyBorder="1"/>
    <xf numFmtId="8" fontId="2" fillId="0" borderId="32" xfId="0" applyNumberFormat="1" applyFont="1" applyBorder="1"/>
    <xf numFmtId="0" fontId="8" fillId="0" borderId="0" xfId="0" applyFont="1" applyBorder="1"/>
    <xf numFmtId="0" fontId="6" fillId="0" borderId="0" xfId="0" applyFont="1" applyBorder="1" applyAlignment="1">
      <alignment horizontal="right"/>
    </xf>
    <xf numFmtId="0" fontId="2" fillId="0" borderId="4" xfId="0" applyFont="1" applyBorder="1"/>
    <xf numFmtId="8" fontId="8" fillId="0" borderId="0" xfId="0" applyNumberFormat="1" applyFont="1" applyBorder="1"/>
    <xf numFmtId="0" fontId="4" fillId="3" borderId="33" xfId="0" applyFont="1" applyFill="1" applyBorder="1" applyAlignment="1">
      <alignment horizontal="center"/>
    </xf>
    <xf numFmtId="0" fontId="4" fillId="3" borderId="34" xfId="0" applyFont="1" applyFill="1" applyBorder="1" applyAlignment="1">
      <alignment horizontal="center"/>
    </xf>
    <xf numFmtId="0" fontId="4" fillId="3" borderId="9" xfId="0" applyFont="1" applyFill="1" applyBorder="1" applyAlignment="1">
      <alignment horizontal="center"/>
    </xf>
    <xf numFmtId="0" fontId="0" fillId="0" borderId="0" xfId="0" applyFill="1"/>
    <xf numFmtId="0" fontId="3" fillId="5" borderId="4" xfId="0" applyFont="1" applyFill="1" applyBorder="1" applyAlignment="1">
      <alignment horizontal="left" vertical="center"/>
    </xf>
    <xf numFmtId="0" fontId="3" fillId="5" borderId="5" xfId="0" applyFont="1" applyFill="1" applyBorder="1" applyAlignment="1">
      <alignment horizontal="left" vertical="center"/>
    </xf>
    <xf numFmtId="0" fontId="0" fillId="5" borderId="4" xfId="0" applyFill="1" applyBorder="1" applyAlignment="1">
      <alignment horizontal="center"/>
    </xf>
    <xf numFmtId="0" fontId="2" fillId="5" borderId="5" xfId="0" applyFont="1" applyFill="1" applyBorder="1" applyAlignment="1">
      <alignment vertical="center"/>
    </xf>
    <xf numFmtId="0" fontId="2" fillId="5" borderId="5" xfId="0" applyFont="1" applyFill="1" applyBorder="1" applyAlignment="1">
      <alignment vertical="top" wrapText="1"/>
    </xf>
    <xf numFmtId="0" fontId="0" fillId="5" borderId="6" xfId="0" applyFill="1" applyBorder="1" applyAlignment="1">
      <alignment horizontal="center"/>
    </xf>
    <xf numFmtId="0" fontId="2" fillId="5" borderId="8" xfId="0" applyFont="1" applyFill="1" applyBorder="1" applyAlignment="1">
      <alignment vertical="top" wrapText="1"/>
    </xf>
    <xf numFmtId="0" fontId="3" fillId="5" borderId="1" xfId="0" applyFont="1" applyFill="1" applyBorder="1" applyAlignment="1">
      <alignment horizontal="left" vertical="center"/>
    </xf>
    <xf numFmtId="0" fontId="3" fillId="5" borderId="3" xfId="0" applyFont="1" applyFill="1" applyBorder="1" applyAlignment="1">
      <alignment horizontal="left" vertical="center"/>
    </xf>
    <xf numFmtId="0" fontId="0" fillId="5" borderId="4" xfId="0" applyFill="1" applyBorder="1"/>
    <xf numFmtId="0" fontId="2" fillId="5" borderId="5" xfId="0" applyFont="1" applyFill="1" applyBorder="1" applyAlignment="1">
      <alignment vertical="center" wrapText="1"/>
    </xf>
    <xf numFmtId="0" fontId="2" fillId="5" borderId="5" xfId="0" applyFont="1" applyFill="1" applyBorder="1"/>
    <xf numFmtId="0" fontId="0" fillId="5" borderId="6" xfId="0" applyFill="1" applyBorder="1"/>
    <xf numFmtId="0" fontId="2" fillId="5" borderId="8" xfId="0" applyFont="1" applyFill="1" applyBorder="1" applyAlignment="1"/>
    <xf numFmtId="0" fontId="2" fillId="5" borderId="5" xfId="0" applyFont="1" applyFill="1" applyBorder="1" applyAlignment="1">
      <alignment horizontal="left" wrapText="1"/>
    </xf>
    <xf numFmtId="0" fontId="3" fillId="3" borderId="0" xfId="0" applyFont="1" applyFill="1" applyBorder="1" applyAlignment="1">
      <alignment horizontal="left" vertical="center"/>
    </xf>
    <xf numFmtId="0" fontId="3" fillId="3" borderId="1"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2" fillId="5" borderId="5" xfId="0" applyFont="1" applyFill="1" applyBorder="1" applyAlignment="1">
      <alignment horizontal="left" vertical="top" wrapText="1"/>
    </xf>
    <xf numFmtId="0" fontId="2" fillId="5" borderId="5" xfId="0" applyFont="1" applyFill="1" applyBorder="1" applyAlignment="1">
      <alignment horizontal="left" vertical="center" wrapText="1"/>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3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27" xfId="0" applyFont="1" applyFill="1" applyBorder="1" applyAlignment="1">
      <alignment horizontal="center" vertical="center" textRotation="90"/>
    </xf>
    <xf numFmtId="0" fontId="5" fillId="3" borderId="30" xfId="0" applyFont="1" applyFill="1" applyBorder="1" applyAlignment="1">
      <alignment horizontal="center" vertical="center" textRotation="90"/>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3" borderId="4" xfId="0" applyFont="1" applyFill="1" applyBorder="1" applyAlignment="1">
      <alignment horizontal="center"/>
    </xf>
    <xf numFmtId="0" fontId="4" fillId="3" borderId="0" xfId="0" applyFont="1" applyFill="1" applyBorder="1" applyAlignment="1">
      <alignment horizontal="center"/>
    </xf>
    <xf numFmtId="0" fontId="4" fillId="3" borderId="5" xfId="0"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anha\OneDrive\Desktop\Gym%20Business%20Mode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oan%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of attack"/>
      <sheetName val="Rowing Income"/>
      <sheetName val="Expenses"/>
      <sheetName val="Loan"/>
      <sheetName val="Annual Financial Reports"/>
      <sheetName val="Monthly Financial Reports"/>
      <sheetName val="Competition Analysis"/>
      <sheetName val="Questions"/>
      <sheetName val="Equity EX"/>
      <sheetName val="Convertable Note"/>
      <sheetName val="Lists"/>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ow r="2">
          <cell r="F2">
            <v>0</v>
          </cell>
          <cell r="H2">
            <v>0</v>
          </cell>
          <cell r="J2">
            <v>0</v>
          </cell>
        </row>
        <row r="3">
          <cell r="F3">
            <v>1</v>
          </cell>
          <cell r="H3">
            <v>0.05</v>
          </cell>
          <cell r="J3">
            <v>1</v>
          </cell>
        </row>
        <row r="4">
          <cell r="F4">
            <v>2</v>
          </cell>
          <cell r="H4">
            <v>0.1</v>
          </cell>
          <cell r="J4">
            <v>2</v>
          </cell>
        </row>
        <row r="5">
          <cell r="F5">
            <v>3</v>
          </cell>
          <cell r="H5">
            <v>0.15</v>
          </cell>
          <cell r="J5">
            <v>3</v>
          </cell>
        </row>
        <row r="6">
          <cell r="F6">
            <v>4</v>
          </cell>
          <cell r="H6">
            <v>0.2</v>
          </cell>
          <cell r="J6">
            <v>4</v>
          </cell>
        </row>
        <row r="7">
          <cell r="F7">
            <v>5</v>
          </cell>
          <cell r="H7">
            <v>0.25</v>
          </cell>
          <cell r="J7">
            <v>5</v>
          </cell>
        </row>
        <row r="8">
          <cell r="F8">
            <v>6</v>
          </cell>
          <cell r="H8">
            <v>0.3</v>
          </cell>
          <cell r="J8">
            <v>6</v>
          </cell>
        </row>
        <row r="9">
          <cell r="F9">
            <v>7</v>
          </cell>
          <cell r="H9">
            <v>0.35</v>
          </cell>
          <cell r="J9">
            <v>7</v>
          </cell>
        </row>
        <row r="10">
          <cell r="F10">
            <v>8</v>
          </cell>
          <cell r="H10">
            <v>0.4</v>
          </cell>
          <cell r="J10">
            <v>8</v>
          </cell>
        </row>
        <row r="11">
          <cell r="F11">
            <v>9</v>
          </cell>
          <cell r="H11">
            <v>0.45</v>
          </cell>
          <cell r="J11">
            <v>9</v>
          </cell>
        </row>
        <row r="12">
          <cell r="F12">
            <v>10</v>
          </cell>
          <cell r="H12">
            <v>0.5</v>
          </cell>
          <cell r="J12">
            <v>10</v>
          </cell>
        </row>
        <row r="13">
          <cell r="H13">
            <v>0.55000000000000004</v>
          </cell>
          <cell r="J13">
            <v>11</v>
          </cell>
        </row>
        <row r="14">
          <cell r="H14">
            <v>0.6</v>
          </cell>
          <cell r="J14">
            <v>12</v>
          </cell>
        </row>
        <row r="15">
          <cell r="H15">
            <v>0.65</v>
          </cell>
          <cell r="J15">
            <v>13</v>
          </cell>
        </row>
        <row r="16">
          <cell r="H16">
            <v>0.7</v>
          </cell>
          <cell r="J16">
            <v>14</v>
          </cell>
        </row>
        <row r="17">
          <cell r="H17">
            <v>0.75</v>
          </cell>
          <cell r="J17">
            <v>15</v>
          </cell>
        </row>
        <row r="18">
          <cell r="H18">
            <v>0.8</v>
          </cell>
        </row>
        <row r="19">
          <cell r="H19">
            <v>0.85</v>
          </cell>
        </row>
        <row r="20">
          <cell r="H20">
            <v>0.9</v>
          </cell>
        </row>
        <row r="21">
          <cell r="H21">
            <v>0.95</v>
          </cell>
        </row>
        <row r="22">
          <cell r="H22">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se"/>
      <sheetName val="Loan"/>
      <sheetName val="Sheet1"/>
      <sheetName val="MSH"/>
      <sheetName val="Drywall"/>
      <sheetName val="Windows"/>
      <sheetName val="Estimate"/>
      <sheetName val="Process"/>
    </sheetNames>
    <sheetDataSet>
      <sheetData sheetId="0" refreshError="1"/>
      <sheetData sheetId="1"/>
      <sheetData sheetId="2">
        <row r="2">
          <cell r="B2" t="str">
            <v>Modern 45' x 30'</v>
          </cell>
          <cell r="D2" t="str">
            <v>Yes</v>
          </cell>
          <cell r="F2" t="str">
            <v>Slab</v>
          </cell>
        </row>
        <row r="3">
          <cell r="B3" t="str">
            <v>Modern 50' x 30'</v>
          </cell>
          <cell r="D3" t="str">
            <v>No</v>
          </cell>
          <cell r="F3" t="str">
            <v>Basement</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BB4F6-E448-4653-92C3-61C56D04C72D}">
  <dimension ref="A1:R382"/>
  <sheetViews>
    <sheetView workbookViewId="0">
      <selection activeCell="F15" sqref="F15"/>
    </sheetView>
  </sheetViews>
  <sheetFormatPr defaultRowHeight="14.25" x14ac:dyDescent="0.45"/>
  <cols>
    <col min="3" max="3" width="75.33203125" style="2" customWidth="1"/>
  </cols>
  <sheetData>
    <row r="1" spans="1:18" ht="14.25" customHeight="1" x14ac:dyDescent="0.45">
      <c r="A1" s="1"/>
      <c r="B1" s="61" t="s">
        <v>24</v>
      </c>
      <c r="C1" s="62"/>
      <c r="D1" s="1"/>
      <c r="E1" s="1"/>
      <c r="F1" s="1"/>
      <c r="G1" s="1"/>
      <c r="H1" s="1"/>
      <c r="I1" s="1"/>
      <c r="J1" s="1"/>
      <c r="K1" s="1"/>
      <c r="L1" s="1"/>
      <c r="M1" s="1"/>
      <c r="N1" s="1"/>
      <c r="O1" s="1"/>
      <c r="P1" s="1"/>
      <c r="Q1" s="1"/>
      <c r="R1" s="1"/>
    </row>
    <row r="2" spans="1:18" ht="10.9" customHeight="1" x14ac:dyDescent="0.45">
      <c r="A2" s="1"/>
      <c r="B2" s="63"/>
      <c r="C2" s="64"/>
      <c r="D2" s="1"/>
      <c r="E2" s="1"/>
      <c r="F2" s="1"/>
      <c r="G2" s="1"/>
      <c r="H2" s="1"/>
      <c r="I2" s="1"/>
      <c r="J2" s="1"/>
      <c r="K2" s="1"/>
      <c r="L2" s="1"/>
      <c r="M2" s="1"/>
      <c r="N2" s="1"/>
      <c r="O2" s="1"/>
      <c r="P2" s="1"/>
      <c r="Q2" s="1"/>
      <c r="R2" s="1"/>
    </row>
    <row r="3" spans="1:18" s="44" customFormat="1" ht="14.25" customHeight="1" x14ac:dyDescent="0.45">
      <c r="A3" s="1"/>
      <c r="B3" s="45"/>
      <c r="C3" s="46"/>
      <c r="D3" s="1"/>
      <c r="E3" s="1"/>
      <c r="F3" s="1"/>
      <c r="G3" s="1"/>
      <c r="H3" s="1"/>
      <c r="I3" s="1"/>
      <c r="J3" s="1"/>
      <c r="K3" s="1"/>
      <c r="L3" s="1"/>
      <c r="M3" s="1"/>
      <c r="N3" s="1"/>
      <c r="O3" s="1"/>
      <c r="P3" s="1"/>
      <c r="Q3" s="1"/>
      <c r="R3" s="1"/>
    </row>
    <row r="4" spans="1:18" ht="14.25" customHeight="1" x14ac:dyDescent="0.45">
      <c r="A4" s="1"/>
      <c r="B4" s="47">
        <v>1</v>
      </c>
      <c r="C4" s="48" t="s">
        <v>31</v>
      </c>
      <c r="D4" s="1"/>
      <c r="E4" s="1"/>
      <c r="F4" s="1"/>
      <c r="G4" s="1"/>
      <c r="H4" s="1"/>
      <c r="I4" s="1"/>
      <c r="J4" s="1"/>
      <c r="K4" s="1"/>
      <c r="L4" s="1"/>
      <c r="M4" s="1"/>
      <c r="N4" s="1"/>
      <c r="O4" s="1"/>
      <c r="P4" s="1"/>
      <c r="Q4" s="1"/>
      <c r="R4" s="1"/>
    </row>
    <row r="5" spans="1:18" ht="14.25" customHeight="1" x14ac:dyDescent="0.45">
      <c r="A5" s="1"/>
      <c r="B5" s="47">
        <v>2</v>
      </c>
      <c r="C5" s="48" t="s">
        <v>32</v>
      </c>
      <c r="D5" s="1"/>
      <c r="E5" s="1"/>
      <c r="F5" s="1"/>
      <c r="G5" s="1"/>
      <c r="H5" s="1"/>
      <c r="I5" s="1"/>
      <c r="J5" s="1"/>
      <c r="K5" s="1"/>
      <c r="L5" s="1"/>
      <c r="M5" s="1"/>
      <c r="N5" s="1"/>
      <c r="O5" s="1"/>
      <c r="P5" s="1"/>
      <c r="Q5" s="1"/>
      <c r="R5" s="1"/>
    </row>
    <row r="6" spans="1:18" x14ac:dyDescent="0.45">
      <c r="A6" s="1"/>
      <c r="B6" s="47">
        <v>3</v>
      </c>
      <c r="C6" s="48" t="s">
        <v>33</v>
      </c>
      <c r="D6" s="1"/>
      <c r="E6" s="1"/>
      <c r="F6" s="1"/>
      <c r="G6" s="1"/>
      <c r="H6" s="1"/>
      <c r="I6" s="1"/>
      <c r="J6" s="1"/>
      <c r="K6" s="1"/>
      <c r="L6" s="1"/>
      <c r="M6" s="1"/>
      <c r="N6" s="1"/>
      <c r="O6" s="1"/>
      <c r="P6" s="1"/>
      <c r="Q6" s="1"/>
      <c r="R6" s="1"/>
    </row>
    <row r="7" spans="1:18" x14ac:dyDescent="0.45">
      <c r="A7" s="1"/>
      <c r="B7" s="47">
        <v>4</v>
      </c>
      <c r="C7" s="49" t="s">
        <v>34</v>
      </c>
      <c r="D7" s="1"/>
      <c r="E7" s="1"/>
      <c r="F7" s="1"/>
      <c r="G7" s="1"/>
      <c r="H7" s="1"/>
      <c r="I7" s="1"/>
      <c r="J7" s="1"/>
      <c r="K7" s="1"/>
      <c r="L7" s="1"/>
      <c r="M7" s="1"/>
      <c r="N7" s="1"/>
      <c r="O7" s="1"/>
      <c r="P7" s="1"/>
      <c r="Q7" s="1"/>
      <c r="R7" s="1"/>
    </row>
    <row r="8" spans="1:18" x14ac:dyDescent="0.45">
      <c r="A8" s="1"/>
      <c r="B8" s="47">
        <v>5</v>
      </c>
      <c r="C8" s="49" t="s">
        <v>35</v>
      </c>
      <c r="D8" s="1"/>
      <c r="E8" s="1"/>
      <c r="F8" s="1"/>
      <c r="G8" s="1"/>
      <c r="H8" s="1"/>
      <c r="I8" s="1"/>
      <c r="J8" s="1"/>
      <c r="K8" s="1"/>
      <c r="L8" s="1"/>
      <c r="M8" s="1"/>
      <c r="N8" s="1"/>
      <c r="O8" s="1"/>
      <c r="P8" s="1"/>
      <c r="Q8" s="1"/>
      <c r="R8" s="1"/>
    </row>
    <row r="9" spans="1:18" ht="14.65" thickBot="1" x14ac:dyDescent="0.5">
      <c r="A9" s="1"/>
      <c r="B9" s="50"/>
      <c r="C9" s="51"/>
      <c r="D9" s="1"/>
      <c r="E9" s="1"/>
      <c r="F9" s="1"/>
      <c r="G9" s="1"/>
      <c r="H9" s="1"/>
      <c r="I9" s="1"/>
      <c r="J9" s="1"/>
      <c r="K9" s="1"/>
      <c r="L9" s="1"/>
      <c r="M9" s="1"/>
      <c r="N9" s="1"/>
      <c r="O9" s="1"/>
      <c r="P9" s="1"/>
      <c r="Q9" s="1"/>
      <c r="R9" s="1"/>
    </row>
    <row r="10" spans="1:18" x14ac:dyDescent="0.45">
      <c r="A10" s="1"/>
      <c r="B10" s="1"/>
      <c r="C10" s="1"/>
      <c r="D10" s="1"/>
      <c r="E10" s="1"/>
      <c r="F10" s="1"/>
      <c r="G10" s="1"/>
      <c r="H10" s="1"/>
      <c r="I10" s="1"/>
      <c r="J10" s="1"/>
      <c r="K10" s="1"/>
      <c r="L10" s="1"/>
      <c r="M10" s="1"/>
      <c r="N10" s="1"/>
      <c r="O10" s="1"/>
      <c r="P10" s="1"/>
      <c r="Q10" s="1"/>
      <c r="R10" s="1"/>
    </row>
    <row r="11" spans="1:18" ht="14.25" customHeight="1" x14ac:dyDescent="0.45">
      <c r="A11" s="1"/>
      <c r="B11" s="60" t="s">
        <v>25</v>
      </c>
      <c r="C11" s="60"/>
      <c r="D11" s="1"/>
      <c r="E11" s="1"/>
      <c r="F11" s="1"/>
      <c r="G11" s="1"/>
      <c r="H11" s="1"/>
      <c r="I11" s="1"/>
      <c r="J11" s="1"/>
      <c r="K11" s="1"/>
      <c r="L11" s="1"/>
      <c r="M11" s="1"/>
      <c r="N11" s="1"/>
      <c r="O11" s="1"/>
      <c r="P11" s="1"/>
      <c r="Q11" s="1"/>
      <c r="R11" s="1"/>
    </row>
    <row r="12" spans="1:18" ht="12.75" customHeight="1" thickBot="1" x14ac:dyDescent="0.5">
      <c r="A12" s="1"/>
      <c r="B12" s="60"/>
      <c r="C12" s="60"/>
      <c r="D12" s="1"/>
      <c r="E12" s="1"/>
      <c r="F12" s="1"/>
      <c r="G12" s="1"/>
      <c r="H12" s="1"/>
      <c r="I12" s="1"/>
      <c r="J12" s="1"/>
      <c r="K12" s="1"/>
      <c r="L12" s="1"/>
      <c r="M12" s="1"/>
      <c r="N12" s="1"/>
      <c r="O12" s="1"/>
      <c r="P12" s="1"/>
      <c r="Q12" s="1"/>
      <c r="R12" s="1"/>
    </row>
    <row r="13" spans="1:18" s="44" customFormat="1" ht="14.35" customHeight="1" x14ac:dyDescent="0.45">
      <c r="A13" s="1"/>
      <c r="B13" s="52"/>
      <c r="C13" s="53"/>
      <c r="D13" s="1"/>
      <c r="E13" s="1"/>
      <c r="F13" s="1"/>
      <c r="G13" s="1"/>
      <c r="H13" s="1"/>
      <c r="I13" s="1"/>
      <c r="J13" s="1"/>
      <c r="K13" s="1"/>
      <c r="L13" s="1"/>
      <c r="M13" s="1"/>
      <c r="N13" s="1"/>
      <c r="O13" s="1"/>
      <c r="P13" s="1"/>
      <c r="Q13" s="1"/>
      <c r="R13" s="1"/>
    </row>
    <row r="14" spans="1:18" x14ac:dyDescent="0.45">
      <c r="A14" s="1"/>
      <c r="B14" s="47">
        <v>1</v>
      </c>
      <c r="C14" s="65" t="s">
        <v>36</v>
      </c>
      <c r="D14" s="1"/>
      <c r="E14" s="1"/>
      <c r="F14" s="1"/>
      <c r="G14" s="1"/>
      <c r="H14" s="1"/>
      <c r="I14" s="1"/>
      <c r="J14" s="1"/>
      <c r="K14" s="1"/>
      <c r="L14" s="1"/>
      <c r="M14" s="1"/>
      <c r="N14" s="1"/>
      <c r="O14" s="1"/>
      <c r="P14" s="1"/>
      <c r="Q14" s="1"/>
      <c r="R14" s="1"/>
    </row>
    <row r="15" spans="1:18" ht="14.25" customHeight="1" x14ac:dyDescent="0.45">
      <c r="A15" s="1"/>
      <c r="B15" s="54"/>
      <c r="C15" s="65"/>
      <c r="D15" s="1"/>
      <c r="E15" s="1"/>
      <c r="F15" s="1"/>
      <c r="G15" s="1"/>
      <c r="H15" s="1"/>
      <c r="I15" s="1"/>
      <c r="J15" s="1"/>
      <c r="K15" s="1"/>
      <c r="L15" s="1"/>
      <c r="M15" s="1"/>
      <c r="N15" s="1"/>
      <c r="O15" s="1"/>
      <c r="P15" s="1"/>
      <c r="Q15" s="1"/>
      <c r="R15" s="1"/>
    </row>
    <row r="16" spans="1:18" x14ac:dyDescent="0.45">
      <c r="A16" s="1"/>
      <c r="B16" s="54"/>
      <c r="C16" s="65"/>
      <c r="D16" s="1"/>
      <c r="E16" s="1"/>
      <c r="F16" s="1"/>
      <c r="G16" s="1"/>
      <c r="H16" s="1"/>
      <c r="I16" s="1"/>
      <c r="J16" s="1"/>
      <c r="K16" s="1"/>
      <c r="L16" s="1"/>
      <c r="M16" s="1"/>
      <c r="N16" s="1"/>
      <c r="O16" s="1"/>
      <c r="P16" s="1"/>
      <c r="Q16" s="1"/>
      <c r="R16" s="1"/>
    </row>
    <row r="17" spans="1:18" x14ac:dyDescent="0.45">
      <c r="A17" s="1"/>
      <c r="B17" s="47"/>
      <c r="C17" s="55"/>
      <c r="D17" s="1"/>
      <c r="E17" s="1"/>
      <c r="F17" s="1"/>
      <c r="G17" s="1"/>
      <c r="H17" s="1"/>
      <c r="I17" s="1"/>
      <c r="J17" s="1"/>
      <c r="K17" s="1"/>
      <c r="L17" s="1"/>
      <c r="M17" s="1"/>
      <c r="N17" s="1"/>
      <c r="O17" s="1"/>
      <c r="P17" s="1"/>
      <c r="Q17" s="1"/>
      <c r="R17" s="1"/>
    </row>
    <row r="18" spans="1:18" x14ac:dyDescent="0.45">
      <c r="A18" s="1"/>
      <c r="B18" s="47">
        <v>2</v>
      </c>
      <c r="C18" s="66" t="s">
        <v>37</v>
      </c>
      <c r="D18" s="1"/>
      <c r="E18" s="1"/>
      <c r="F18" s="1"/>
      <c r="G18" s="1"/>
      <c r="H18" s="1"/>
      <c r="I18" s="1"/>
      <c r="J18" s="1"/>
      <c r="K18" s="1"/>
      <c r="L18" s="1"/>
      <c r="M18" s="1"/>
      <c r="N18" s="1"/>
      <c r="O18" s="1"/>
      <c r="P18" s="1"/>
      <c r="Q18" s="1"/>
      <c r="R18" s="1"/>
    </row>
    <row r="19" spans="1:18" x14ac:dyDescent="0.45">
      <c r="A19" s="1"/>
      <c r="B19" s="47"/>
      <c r="C19" s="66"/>
      <c r="D19" s="1"/>
      <c r="E19" s="1"/>
      <c r="F19" s="1"/>
      <c r="G19" s="1"/>
      <c r="H19" s="1"/>
      <c r="I19" s="1"/>
      <c r="J19" s="1"/>
      <c r="K19" s="1"/>
      <c r="L19" s="1"/>
      <c r="M19" s="1"/>
      <c r="N19" s="1"/>
      <c r="O19" s="1"/>
      <c r="P19" s="1"/>
      <c r="Q19" s="1"/>
      <c r="R19" s="1"/>
    </row>
    <row r="20" spans="1:18" ht="14.25" customHeight="1" x14ac:dyDescent="0.45">
      <c r="A20" s="1"/>
      <c r="B20" s="47"/>
      <c r="C20" s="56"/>
      <c r="D20" s="1"/>
      <c r="E20" s="1"/>
      <c r="F20" s="1"/>
      <c r="G20" s="1"/>
      <c r="H20" s="1"/>
      <c r="I20" s="1"/>
      <c r="J20" s="1"/>
      <c r="K20" s="1"/>
      <c r="L20" s="1"/>
      <c r="M20" s="1"/>
      <c r="N20" s="1"/>
      <c r="O20" s="1"/>
      <c r="P20" s="1"/>
      <c r="Q20" s="1"/>
      <c r="R20" s="1"/>
    </row>
    <row r="21" spans="1:18" x14ac:dyDescent="0.45">
      <c r="A21" s="1"/>
      <c r="B21" s="47">
        <v>3</v>
      </c>
      <c r="C21" s="48" t="s">
        <v>38</v>
      </c>
      <c r="D21" s="1"/>
      <c r="E21" s="1"/>
      <c r="F21" s="1"/>
      <c r="G21" s="1"/>
      <c r="H21" s="1"/>
      <c r="I21" s="1"/>
      <c r="J21" s="1"/>
      <c r="K21" s="1"/>
      <c r="L21" s="1"/>
      <c r="M21" s="1"/>
      <c r="N21" s="1"/>
      <c r="O21" s="1"/>
      <c r="P21" s="1"/>
      <c r="Q21" s="1"/>
      <c r="R21" s="1"/>
    </row>
    <row r="22" spans="1:18" x14ac:dyDescent="0.45">
      <c r="A22" s="1"/>
      <c r="B22" s="47"/>
      <c r="C22" s="55"/>
      <c r="D22" s="1"/>
      <c r="E22" s="1"/>
      <c r="F22" s="1"/>
      <c r="G22" s="1"/>
      <c r="H22" s="1"/>
      <c r="I22" s="1"/>
      <c r="J22" s="1"/>
      <c r="K22" s="1"/>
      <c r="L22" s="1"/>
      <c r="M22" s="1"/>
      <c r="N22" s="1"/>
      <c r="O22" s="1"/>
      <c r="P22" s="1"/>
      <c r="Q22" s="1"/>
      <c r="R22" s="1"/>
    </row>
    <row r="23" spans="1:18" x14ac:dyDescent="0.45">
      <c r="A23" s="1"/>
      <c r="B23" s="47">
        <v>4</v>
      </c>
      <c r="C23" s="65" t="s">
        <v>39</v>
      </c>
      <c r="D23" s="1"/>
      <c r="E23" s="1"/>
      <c r="F23" s="1"/>
      <c r="G23" s="1"/>
      <c r="H23" s="1"/>
      <c r="I23" s="1"/>
      <c r="J23" s="1"/>
      <c r="K23" s="1"/>
      <c r="L23" s="1"/>
      <c r="M23" s="1"/>
      <c r="N23" s="1"/>
      <c r="O23" s="1"/>
      <c r="P23" s="1"/>
      <c r="Q23" s="1"/>
      <c r="R23" s="1"/>
    </row>
    <row r="24" spans="1:18" x14ac:dyDescent="0.45">
      <c r="A24" s="1"/>
      <c r="B24" s="54"/>
      <c r="C24" s="65"/>
      <c r="D24" s="1"/>
      <c r="E24" s="1"/>
      <c r="F24" s="1"/>
      <c r="G24" s="1"/>
      <c r="H24" s="1"/>
      <c r="I24" s="1"/>
      <c r="J24" s="1"/>
      <c r="K24" s="1"/>
      <c r="L24" s="1"/>
      <c r="M24" s="1"/>
      <c r="N24" s="1"/>
      <c r="O24" s="1"/>
      <c r="P24" s="1"/>
      <c r="Q24" s="1"/>
      <c r="R24" s="1"/>
    </row>
    <row r="25" spans="1:18" x14ac:dyDescent="0.45">
      <c r="A25" s="1"/>
      <c r="B25" s="54"/>
      <c r="C25" s="65"/>
      <c r="D25" s="1"/>
      <c r="E25" s="1"/>
      <c r="F25" s="1"/>
      <c r="G25" s="1"/>
      <c r="H25" s="1"/>
      <c r="I25" s="1"/>
      <c r="J25" s="1"/>
      <c r="K25" s="1"/>
      <c r="L25" s="1"/>
      <c r="M25" s="1"/>
      <c r="N25" s="1"/>
      <c r="O25" s="1"/>
      <c r="P25" s="1"/>
      <c r="Q25" s="1"/>
      <c r="R25" s="1"/>
    </row>
    <row r="26" spans="1:18" x14ac:dyDescent="0.45">
      <c r="A26" s="1"/>
      <c r="B26" s="54"/>
      <c r="C26" s="65"/>
      <c r="D26" s="1"/>
      <c r="E26" s="1"/>
      <c r="F26" s="1"/>
      <c r="G26" s="1"/>
      <c r="H26" s="1"/>
      <c r="I26" s="1"/>
      <c r="J26" s="1"/>
      <c r="K26" s="1"/>
      <c r="L26" s="1"/>
      <c r="M26" s="1"/>
      <c r="N26" s="1"/>
      <c r="O26" s="1"/>
      <c r="P26" s="1"/>
      <c r="Q26" s="1"/>
      <c r="R26" s="1"/>
    </row>
    <row r="27" spans="1:18" ht="14.25" customHeight="1" x14ac:dyDescent="0.45">
      <c r="A27" s="1"/>
      <c r="B27" s="54"/>
      <c r="C27" s="56"/>
      <c r="D27" s="1"/>
      <c r="E27" s="1"/>
      <c r="F27" s="1"/>
      <c r="G27" s="1"/>
      <c r="H27" s="1"/>
      <c r="I27" s="1"/>
      <c r="J27" s="1"/>
      <c r="K27" s="1"/>
      <c r="L27" s="1"/>
      <c r="M27" s="1"/>
      <c r="N27" s="1"/>
      <c r="O27" s="1"/>
      <c r="P27" s="1"/>
      <c r="Q27" s="1"/>
      <c r="R27" s="1"/>
    </row>
    <row r="28" spans="1:18" x14ac:dyDescent="0.45">
      <c r="A28" s="1"/>
      <c r="B28" s="47">
        <v>5</v>
      </c>
      <c r="C28" s="59" t="s">
        <v>40</v>
      </c>
      <c r="D28" s="1"/>
      <c r="E28" s="1"/>
      <c r="F28" s="1"/>
      <c r="G28" s="1"/>
      <c r="H28" s="1"/>
      <c r="I28" s="1"/>
      <c r="J28" s="1"/>
      <c r="K28" s="1"/>
      <c r="L28" s="1"/>
      <c r="M28" s="1"/>
      <c r="N28" s="1"/>
      <c r="O28" s="1"/>
      <c r="P28" s="1"/>
      <c r="Q28" s="1"/>
      <c r="R28" s="1"/>
    </row>
    <row r="29" spans="1:18" x14ac:dyDescent="0.45">
      <c r="A29" s="1"/>
      <c r="B29" s="54"/>
      <c r="C29" s="59"/>
      <c r="D29" s="1"/>
      <c r="E29" s="1"/>
      <c r="F29" s="1"/>
      <c r="G29" s="1"/>
      <c r="H29" s="1"/>
      <c r="I29" s="1"/>
      <c r="J29" s="1"/>
      <c r="K29" s="1"/>
      <c r="L29" s="1"/>
      <c r="M29" s="1"/>
      <c r="N29" s="1"/>
      <c r="O29" s="1"/>
      <c r="P29" s="1"/>
      <c r="Q29" s="1"/>
      <c r="R29" s="1"/>
    </row>
    <row r="30" spans="1:18" x14ac:dyDescent="0.45">
      <c r="A30" s="1"/>
      <c r="B30" s="54"/>
      <c r="C30" s="59"/>
      <c r="D30" s="1"/>
      <c r="E30" s="1"/>
      <c r="F30" s="1"/>
      <c r="G30" s="1"/>
      <c r="H30" s="1"/>
      <c r="I30" s="1"/>
      <c r="J30" s="1"/>
      <c r="K30" s="1"/>
      <c r="L30" s="1"/>
      <c r="M30" s="1"/>
      <c r="N30" s="1"/>
      <c r="O30" s="1"/>
      <c r="P30" s="1"/>
      <c r="Q30" s="1"/>
      <c r="R30" s="1"/>
    </row>
    <row r="31" spans="1:18" x14ac:dyDescent="0.45">
      <c r="A31" s="1"/>
      <c r="B31" s="54"/>
      <c r="C31" s="59"/>
      <c r="D31" s="1"/>
      <c r="E31" s="1"/>
      <c r="F31" s="1"/>
      <c r="G31" s="1"/>
      <c r="H31" s="1"/>
      <c r="I31" s="1"/>
      <c r="J31" s="1"/>
      <c r="K31" s="1"/>
      <c r="L31" s="1"/>
      <c r="M31" s="1"/>
      <c r="N31" s="1"/>
      <c r="O31" s="1"/>
      <c r="P31" s="1"/>
      <c r="Q31" s="1"/>
      <c r="R31" s="1"/>
    </row>
    <row r="32" spans="1:18" ht="14.65" thickBot="1" x14ac:dyDescent="0.5">
      <c r="A32" s="1"/>
      <c r="B32" s="57"/>
      <c r="C32" s="58"/>
      <c r="D32" s="1"/>
      <c r="E32" s="1"/>
      <c r="F32" s="1"/>
      <c r="G32" s="1"/>
      <c r="H32" s="1"/>
      <c r="I32" s="1"/>
      <c r="J32" s="1"/>
      <c r="K32" s="1"/>
      <c r="L32" s="1"/>
      <c r="M32" s="1"/>
      <c r="N32" s="1"/>
      <c r="O32" s="1"/>
      <c r="P32" s="1"/>
      <c r="Q32" s="1"/>
      <c r="R32" s="1"/>
    </row>
    <row r="33" spans="1:18" ht="14.25" customHeight="1" x14ac:dyDescent="0.45">
      <c r="A33" s="1"/>
      <c r="B33" s="1"/>
      <c r="C33" s="1"/>
      <c r="D33" s="1"/>
      <c r="E33" s="1"/>
      <c r="F33" s="1"/>
      <c r="G33" s="1"/>
      <c r="H33" s="1"/>
      <c r="I33" s="1"/>
      <c r="J33" s="1"/>
      <c r="K33" s="1"/>
      <c r="L33" s="1"/>
      <c r="M33" s="1"/>
      <c r="N33" s="1"/>
      <c r="O33" s="1"/>
      <c r="P33" s="1"/>
      <c r="Q33" s="1"/>
      <c r="R33" s="1"/>
    </row>
    <row r="34" spans="1:18" x14ac:dyDescent="0.45">
      <c r="A34" s="1"/>
      <c r="B34" s="1"/>
      <c r="C34" s="1"/>
      <c r="D34" s="1"/>
      <c r="E34" s="1"/>
      <c r="F34" s="1"/>
      <c r="G34" s="1"/>
      <c r="H34" s="1"/>
      <c r="I34" s="1"/>
      <c r="J34" s="1"/>
      <c r="K34" s="1"/>
      <c r="L34" s="1"/>
      <c r="M34" s="1"/>
      <c r="N34" s="1"/>
      <c r="O34" s="1"/>
      <c r="P34" s="1"/>
      <c r="Q34" s="1"/>
      <c r="R34" s="1"/>
    </row>
    <row r="35" spans="1:18" x14ac:dyDescent="0.45">
      <c r="A35" s="1"/>
      <c r="B35" s="1"/>
      <c r="C35" s="1"/>
      <c r="D35" s="1"/>
      <c r="E35" s="1"/>
      <c r="F35" s="1"/>
      <c r="G35" s="1"/>
      <c r="H35" s="1"/>
      <c r="I35" s="1"/>
      <c r="J35" s="1"/>
      <c r="K35" s="1"/>
      <c r="L35" s="1"/>
      <c r="M35" s="1"/>
      <c r="N35" s="1"/>
      <c r="O35" s="1"/>
      <c r="P35" s="1"/>
      <c r="Q35" s="1"/>
      <c r="R35" s="1"/>
    </row>
    <row r="36" spans="1:18" x14ac:dyDescent="0.45">
      <c r="A36" s="1"/>
      <c r="B36" s="1"/>
      <c r="C36" s="1"/>
      <c r="D36" s="1"/>
      <c r="E36" s="1"/>
      <c r="F36" s="1"/>
      <c r="G36" s="1"/>
      <c r="H36" s="1"/>
      <c r="I36" s="1"/>
      <c r="J36" s="1"/>
      <c r="K36" s="1"/>
      <c r="L36" s="1"/>
      <c r="M36" s="1"/>
      <c r="N36" s="1"/>
      <c r="O36" s="1"/>
      <c r="P36" s="1"/>
      <c r="Q36" s="1"/>
      <c r="R36" s="1"/>
    </row>
    <row r="37" spans="1:18" x14ac:dyDescent="0.45">
      <c r="A37" s="1"/>
      <c r="B37" s="1"/>
      <c r="C37" s="1"/>
      <c r="D37" s="1"/>
      <c r="E37" s="1"/>
      <c r="F37" s="1"/>
      <c r="G37" s="1"/>
      <c r="H37" s="1"/>
      <c r="I37" s="1"/>
      <c r="J37" s="1"/>
      <c r="K37" s="1"/>
      <c r="L37" s="1"/>
      <c r="M37" s="1"/>
      <c r="N37" s="1"/>
      <c r="O37" s="1"/>
      <c r="P37" s="1"/>
      <c r="Q37" s="1"/>
      <c r="R37" s="1"/>
    </row>
    <row r="38" spans="1:18" x14ac:dyDescent="0.45">
      <c r="A38" s="1"/>
      <c r="B38" s="1"/>
      <c r="C38" s="1"/>
      <c r="D38" s="1"/>
      <c r="E38" s="1"/>
      <c r="F38" s="1"/>
      <c r="G38" s="1"/>
      <c r="H38" s="1"/>
      <c r="I38" s="1"/>
      <c r="J38" s="1"/>
      <c r="K38" s="1"/>
      <c r="L38" s="1"/>
      <c r="M38" s="1"/>
      <c r="N38" s="1"/>
      <c r="O38" s="1"/>
      <c r="P38" s="1"/>
      <c r="Q38" s="1"/>
      <c r="R38" s="1"/>
    </row>
    <row r="39" spans="1:18" x14ac:dyDescent="0.45">
      <c r="A39" s="1"/>
      <c r="B39" s="1"/>
      <c r="C39" s="1"/>
      <c r="D39" s="1"/>
      <c r="E39" s="1"/>
      <c r="F39" s="1"/>
      <c r="G39" s="1"/>
      <c r="H39" s="1"/>
      <c r="I39" s="1"/>
      <c r="J39" s="1"/>
      <c r="K39" s="1"/>
      <c r="L39" s="1"/>
      <c r="M39" s="1"/>
      <c r="N39" s="1"/>
      <c r="O39" s="1"/>
      <c r="P39" s="1"/>
      <c r="Q39" s="1"/>
      <c r="R39" s="1"/>
    </row>
    <row r="40" spans="1:18" x14ac:dyDescent="0.45">
      <c r="A40" s="1"/>
      <c r="B40" s="1"/>
      <c r="C40" s="1"/>
      <c r="D40" s="1"/>
      <c r="E40" s="1"/>
      <c r="F40" s="1"/>
      <c r="G40" s="1"/>
      <c r="H40" s="1"/>
      <c r="I40" s="1"/>
      <c r="J40" s="1"/>
      <c r="K40" s="1"/>
      <c r="L40" s="1"/>
      <c r="M40" s="1"/>
      <c r="N40" s="1"/>
      <c r="O40" s="1"/>
      <c r="P40" s="1"/>
      <c r="Q40" s="1"/>
      <c r="R40" s="1"/>
    </row>
    <row r="41" spans="1:18" x14ac:dyDescent="0.45">
      <c r="A41" s="1"/>
      <c r="B41" s="1"/>
      <c r="C41" s="1"/>
      <c r="D41" s="1"/>
      <c r="E41" s="1"/>
      <c r="F41" s="1"/>
      <c r="G41" s="1"/>
      <c r="H41" s="1"/>
      <c r="I41" s="1"/>
      <c r="J41" s="1"/>
      <c r="K41" s="1"/>
      <c r="L41" s="1"/>
      <c r="M41" s="1"/>
      <c r="N41" s="1"/>
      <c r="O41" s="1"/>
      <c r="P41" s="1"/>
      <c r="Q41" s="1"/>
      <c r="R41" s="1"/>
    </row>
    <row r="42" spans="1:18" x14ac:dyDescent="0.45">
      <c r="A42" s="1"/>
      <c r="B42" s="1"/>
      <c r="C42" s="1"/>
      <c r="D42" s="1"/>
      <c r="E42" s="1"/>
      <c r="F42" s="1"/>
      <c r="G42" s="1"/>
      <c r="H42" s="1"/>
      <c r="I42" s="1"/>
      <c r="J42" s="1"/>
      <c r="K42" s="1"/>
      <c r="L42" s="1"/>
      <c r="M42" s="1"/>
      <c r="N42" s="1"/>
      <c r="O42" s="1"/>
      <c r="P42" s="1"/>
      <c r="Q42" s="1"/>
      <c r="R42" s="1"/>
    </row>
    <row r="43" spans="1:18" x14ac:dyDescent="0.45">
      <c r="A43" s="1"/>
      <c r="B43" s="1"/>
      <c r="C43" s="1"/>
      <c r="D43" s="1"/>
      <c r="E43" s="1"/>
      <c r="F43" s="1"/>
      <c r="G43" s="1"/>
      <c r="H43" s="1"/>
      <c r="I43" s="1"/>
      <c r="J43" s="1"/>
      <c r="K43" s="1"/>
      <c r="L43" s="1"/>
      <c r="M43" s="1"/>
      <c r="N43" s="1"/>
      <c r="O43" s="1"/>
      <c r="P43" s="1"/>
      <c r="Q43" s="1"/>
      <c r="R43" s="1"/>
    </row>
    <row r="44" spans="1:18" x14ac:dyDescent="0.45">
      <c r="A44" s="1"/>
      <c r="B44" s="1"/>
      <c r="C44" s="1"/>
      <c r="D44" s="1"/>
      <c r="E44" s="1"/>
      <c r="F44" s="1"/>
      <c r="G44" s="1"/>
      <c r="H44" s="1"/>
      <c r="I44" s="1"/>
      <c r="J44" s="1"/>
      <c r="K44" s="1"/>
      <c r="L44" s="1"/>
      <c r="M44" s="1"/>
      <c r="N44" s="1"/>
      <c r="O44" s="1"/>
      <c r="P44" s="1"/>
      <c r="Q44" s="1"/>
      <c r="R44" s="1"/>
    </row>
    <row r="45" spans="1:18" x14ac:dyDescent="0.45">
      <c r="A45" s="1"/>
      <c r="B45" s="1"/>
      <c r="C45" s="1"/>
      <c r="D45" s="1"/>
      <c r="E45" s="1"/>
      <c r="F45" s="1"/>
      <c r="G45" s="1"/>
      <c r="H45" s="1"/>
      <c r="I45" s="1"/>
      <c r="J45" s="1"/>
      <c r="K45" s="1"/>
      <c r="L45" s="1"/>
      <c r="M45" s="1"/>
      <c r="N45" s="1"/>
      <c r="O45" s="1"/>
      <c r="P45" s="1"/>
      <c r="Q45" s="1"/>
      <c r="R45" s="1"/>
    </row>
    <row r="46" spans="1:18" x14ac:dyDescent="0.45">
      <c r="A46" s="1"/>
      <c r="B46" s="1"/>
      <c r="C46" s="1"/>
      <c r="D46" s="1"/>
      <c r="E46" s="1"/>
      <c r="F46" s="1"/>
      <c r="G46" s="1"/>
      <c r="H46" s="1"/>
      <c r="I46" s="1"/>
      <c r="J46" s="1"/>
      <c r="K46" s="1"/>
      <c r="L46" s="1"/>
      <c r="M46" s="1"/>
      <c r="N46" s="1"/>
      <c r="O46" s="1"/>
      <c r="P46" s="1"/>
      <c r="Q46" s="1"/>
      <c r="R46" s="1"/>
    </row>
    <row r="47" spans="1:18" x14ac:dyDescent="0.45">
      <c r="A47" s="1"/>
      <c r="B47" s="1"/>
      <c r="C47" s="1"/>
      <c r="D47" s="1"/>
      <c r="E47" s="1"/>
      <c r="F47" s="1"/>
      <c r="G47" s="1"/>
      <c r="H47" s="1"/>
      <c r="I47" s="1"/>
      <c r="J47" s="1"/>
      <c r="K47" s="1"/>
      <c r="L47" s="1"/>
      <c r="M47" s="1"/>
      <c r="N47" s="1"/>
      <c r="O47" s="1"/>
      <c r="P47" s="1"/>
      <c r="Q47" s="1"/>
      <c r="R47" s="1"/>
    </row>
    <row r="48" spans="1:18" x14ac:dyDescent="0.45">
      <c r="A48" s="1"/>
      <c r="B48" s="1"/>
      <c r="C48" s="1"/>
      <c r="D48" s="1"/>
      <c r="E48" s="1"/>
      <c r="F48" s="1"/>
      <c r="G48" s="1"/>
      <c r="H48" s="1"/>
      <c r="I48" s="1"/>
      <c r="J48" s="1"/>
      <c r="K48" s="1"/>
      <c r="L48" s="1"/>
      <c r="M48" s="1"/>
      <c r="N48" s="1"/>
      <c r="O48" s="1"/>
      <c r="P48" s="1"/>
      <c r="Q48" s="1"/>
      <c r="R48" s="1"/>
    </row>
    <row r="49" spans="1:18" x14ac:dyDescent="0.45">
      <c r="A49" s="1"/>
      <c r="B49" s="1"/>
      <c r="C49" s="1"/>
      <c r="D49" s="1"/>
      <c r="E49" s="1"/>
      <c r="F49" s="1"/>
      <c r="G49" s="1"/>
      <c r="H49" s="1"/>
      <c r="I49" s="1"/>
      <c r="J49" s="1"/>
      <c r="K49" s="1"/>
      <c r="L49" s="1"/>
      <c r="M49" s="1"/>
      <c r="N49" s="1"/>
      <c r="O49" s="1"/>
      <c r="P49" s="1"/>
      <c r="Q49" s="1"/>
      <c r="R49" s="1"/>
    </row>
    <row r="50" spans="1:18" x14ac:dyDescent="0.45">
      <c r="A50" s="1"/>
      <c r="B50" s="1"/>
      <c r="C50" s="1"/>
      <c r="D50" s="1"/>
      <c r="E50" s="1"/>
      <c r="F50" s="1"/>
      <c r="G50" s="1"/>
      <c r="H50" s="1"/>
      <c r="I50" s="1"/>
      <c r="J50" s="1"/>
      <c r="K50" s="1"/>
      <c r="L50" s="1"/>
      <c r="M50" s="1"/>
      <c r="N50" s="1"/>
      <c r="O50" s="1"/>
      <c r="P50" s="1"/>
      <c r="Q50" s="1"/>
      <c r="R50" s="1"/>
    </row>
    <row r="51" spans="1:18" x14ac:dyDescent="0.45">
      <c r="A51" s="1"/>
      <c r="B51" s="1"/>
      <c r="C51" s="1"/>
      <c r="D51" s="1"/>
      <c r="E51" s="1"/>
      <c r="F51" s="1"/>
      <c r="G51" s="1"/>
      <c r="H51" s="1"/>
      <c r="I51" s="1"/>
      <c r="J51" s="1"/>
      <c r="K51" s="1"/>
      <c r="L51" s="1"/>
      <c r="M51" s="1"/>
      <c r="N51" s="1"/>
      <c r="O51" s="1"/>
      <c r="P51" s="1"/>
      <c r="Q51" s="1"/>
      <c r="R51" s="1"/>
    </row>
    <row r="52" spans="1:18" x14ac:dyDescent="0.45">
      <c r="A52" s="1"/>
      <c r="B52" s="1"/>
      <c r="C52" s="1"/>
      <c r="D52" s="1"/>
      <c r="E52" s="1"/>
      <c r="F52" s="1"/>
      <c r="G52" s="1"/>
      <c r="H52" s="1"/>
      <c r="I52" s="1"/>
      <c r="J52" s="1"/>
      <c r="K52" s="1"/>
      <c r="L52" s="1"/>
      <c r="M52" s="1"/>
      <c r="N52" s="1"/>
      <c r="O52" s="1"/>
      <c r="P52" s="1"/>
      <c r="Q52" s="1"/>
      <c r="R52" s="1"/>
    </row>
    <row r="53" spans="1:18" x14ac:dyDescent="0.45">
      <c r="A53" s="1"/>
      <c r="B53" s="1"/>
      <c r="C53" s="1"/>
      <c r="D53" s="1"/>
      <c r="E53" s="1"/>
      <c r="F53" s="1"/>
      <c r="G53" s="1"/>
      <c r="H53" s="1"/>
      <c r="I53" s="1"/>
      <c r="J53" s="1"/>
      <c r="K53" s="1"/>
      <c r="L53" s="1"/>
      <c r="M53" s="1"/>
      <c r="N53" s="1"/>
      <c r="O53" s="1"/>
      <c r="P53" s="1"/>
      <c r="Q53" s="1"/>
      <c r="R53" s="1"/>
    </row>
    <row r="54" spans="1:18" x14ac:dyDescent="0.45">
      <c r="A54" s="1"/>
      <c r="B54" s="1"/>
      <c r="C54" s="1"/>
      <c r="D54" s="1"/>
      <c r="E54" s="1"/>
      <c r="F54" s="1"/>
      <c r="G54" s="1"/>
      <c r="H54" s="1"/>
      <c r="I54" s="1"/>
      <c r="J54" s="1"/>
      <c r="K54" s="1"/>
      <c r="L54" s="1"/>
      <c r="M54" s="1"/>
      <c r="N54" s="1"/>
      <c r="O54" s="1"/>
      <c r="P54" s="1"/>
      <c r="Q54" s="1"/>
      <c r="R54" s="1"/>
    </row>
    <row r="55" spans="1:18" x14ac:dyDescent="0.45">
      <c r="A55" s="1"/>
      <c r="B55" s="1"/>
      <c r="C55" s="1"/>
      <c r="D55" s="1"/>
      <c r="E55" s="1"/>
      <c r="F55" s="1"/>
      <c r="G55" s="1"/>
      <c r="H55" s="1"/>
      <c r="I55" s="1"/>
      <c r="J55" s="1"/>
      <c r="K55" s="1"/>
      <c r="L55" s="1"/>
      <c r="M55" s="1"/>
      <c r="N55" s="1"/>
      <c r="O55" s="1"/>
      <c r="P55" s="1"/>
      <c r="Q55" s="1"/>
      <c r="R55" s="1"/>
    </row>
    <row r="56" spans="1:18" x14ac:dyDescent="0.45">
      <c r="A56" s="1"/>
      <c r="B56" s="1"/>
      <c r="C56" s="1"/>
      <c r="D56" s="1"/>
      <c r="E56" s="1"/>
      <c r="F56" s="1"/>
      <c r="G56" s="1"/>
      <c r="H56" s="1"/>
      <c r="I56" s="1"/>
      <c r="J56" s="1"/>
      <c r="K56" s="1"/>
      <c r="L56" s="1"/>
      <c r="M56" s="1"/>
      <c r="N56" s="1"/>
      <c r="O56" s="1"/>
      <c r="P56" s="1"/>
      <c r="Q56" s="1"/>
      <c r="R56" s="1"/>
    </row>
    <row r="57" spans="1:18" x14ac:dyDescent="0.45">
      <c r="A57" s="1"/>
      <c r="B57" s="1"/>
      <c r="C57" s="1"/>
      <c r="D57" s="1"/>
      <c r="E57" s="1"/>
      <c r="F57" s="1"/>
      <c r="G57" s="1"/>
      <c r="H57" s="1"/>
      <c r="I57" s="1"/>
      <c r="J57" s="1"/>
      <c r="K57" s="1"/>
      <c r="L57" s="1"/>
      <c r="M57" s="1"/>
      <c r="N57" s="1"/>
      <c r="O57" s="1"/>
      <c r="P57" s="1"/>
      <c r="Q57" s="1"/>
      <c r="R57" s="1"/>
    </row>
    <row r="58" spans="1:18" x14ac:dyDescent="0.45">
      <c r="A58" s="1"/>
      <c r="B58" s="1"/>
      <c r="C58" s="1"/>
      <c r="D58" s="1"/>
      <c r="E58" s="1"/>
      <c r="F58" s="1"/>
      <c r="G58" s="1"/>
      <c r="H58" s="1"/>
      <c r="I58" s="1"/>
      <c r="J58" s="1"/>
      <c r="K58" s="1"/>
      <c r="L58" s="1"/>
      <c r="M58" s="1"/>
      <c r="N58" s="1"/>
      <c r="O58" s="1"/>
      <c r="P58" s="1"/>
      <c r="Q58" s="1"/>
      <c r="R58" s="1"/>
    </row>
    <row r="59" spans="1:18" x14ac:dyDescent="0.45">
      <c r="A59" s="1"/>
      <c r="B59" s="1"/>
      <c r="C59" s="1"/>
      <c r="D59" s="1"/>
      <c r="E59" s="1"/>
      <c r="F59" s="1"/>
      <c r="G59" s="1"/>
      <c r="H59" s="1"/>
      <c r="I59" s="1"/>
      <c r="J59" s="1"/>
      <c r="K59" s="1"/>
      <c r="L59" s="1"/>
      <c r="M59" s="1"/>
      <c r="N59" s="1"/>
      <c r="O59" s="1"/>
      <c r="P59" s="1"/>
      <c r="Q59" s="1"/>
      <c r="R59" s="1"/>
    </row>
    <row r="60" spans="1:18" x14ac:dyDescent="0.45">
      <c r="A60" s="1"/>
      <c r="B60" s="1"/>
      <c r="C60" s="1"/>
      <c r="D60" s="1"/>
      <c r="E60" s="1"/>
      <c r="F60" s="1"/>
      <c r="G60" s="1"/>
      <c r="H60" s="1"/>
      <c r="I60" s="1"/>
      <c r="J60" s="1"/>
      <c r="K60" s="1"/>
      <c r="L60" s="1"/>
      <c r="M60" s="1"/>
      <c r="N60" s="1"/>
      <c r="O60" s="1"/>
      <c r="P60" s="1"/>
      <c r="Q60" s="1"/>
      <c r="R60" s="1"/>
    </row>
    <row r="61" spans="1:18" x14ac:dyDescent="0.45">
      <c r="A61" s="1"/>
      <c r="B61" s="1"/>
      <c r="C61" s="1"/>
      <c r="D61" s="1"/>
      <c r="E61" s="1"/>
      <c r="F61" s="1"/>
      <c r="G61" s="1"/>
      <c r="H61" s="1"/>
      <c r="I61" s="1"/>
      <c r="J61" s="1"/>
      <c r="K61" s="1"/>
      <c r="L61" s="1"/>
      <c r="M61" s="1"/>
      <c r="N61" s="1"/>
      <c r="O61" s="1"/>
      <c r="P61" s="1"/>
      <c r="Q61" s="1"/>
      <c r="R61" s="1"/>
    </row>
    <row r="62" spans="1:18" x14ac:dyDescent="0.45">
      <c r="A62" s="1"/>
      <c r="B62" s="1"/>
      <c r="C62" s="1"/>
      <c r="D62" s="1"/>
      <c r="E62" s="1"/>
      <c r="F62" s="1"/>
      <c r="G62" s="1"/>
      <c r="H62" s="1"/>
      <c r="I62" s="1"/>
      <c r="J62" s="1"/>
      <c r="K62" s="1"/>
      <c r="L62" s="1"/>
      <c r="M62" s="1"/>
      <c r="N62" s="1"/>
      <c r="O62" s="1"/>
      <c r="P62" s="1"/>
      <c r="Q62" s="1"/>
      <c r="R62" s="1"/>
    </row>
    <row r="63" spans="1:18" x14ac:dyDescent="0.45">
      <c r="A63" s="1"/>
      <c r="B63" s="1"/>
      <c r="C63" s="1"/>
      <c r="D63" s="1"/>
      <c r="E63" s="1"/>
      <c r="F63" s="1"/>
      <c r="G63" s="1"/>
      <c r="H63" s="1"/>
      <c r="I63" s="1"/>
      <c r="J63" s="1"/>
      <c r="K63" s="1"/>
      <c r="L63" s="1"/>
      <c r="M63" s="1"/>
      <c r="N63" s="1"/>
      <c r="O63" s="1"/>
      <c r="P63" s="1"/>
      <c r="Q63" s="1"/>
      <c r="R63" s="1"/>
    </row>
    <row r="64" spans="1:18" x14ac:dyDescent="0.45">
      <c r="A64" s="1"/>
      <c r="B64" s="1"/>
      <c r="C64" s="1"/>
      <c r="D64" s="1"/>
      <c r="E64" s="1"/>
      <c r="F64" s="1"/>
      <c r="G64" s="1"/>
      <c r="H64" s="1"/>
      <c r="I64" s="1"/>
      <c r="J64" s="1"/>
      <c r="K64" s="1"/>
      <c r="L64" s="1"/>
      <c r="M64" s="1"/>
      <c r="N64" s="1"/>
      <c r="O64" s="1"/>
      <c r="P64" s="1"/>
      <c r="Q64" s="1"/>
      <c r="R64" s="1"/>
    </row>
    <row r="65" spans="1:18" x14ac:dyDescent="0.45">
      <c r="A65" s="1"/>
      <c r="B65" s="1"/>
      <c r="C65" s="1"/>
      <c r="D65" s="1"/>
      <c r="E65" s="1"/>
      <c r="F65" s="1"/>
      <c r="G65" s="1"/>
      <c r="H65" s="1"/>
      <c r="I65" s="1"/>
      <c r="J65" s="1"/>
      <c r="K65" s="1"/>
      <c r="L65" s="1"/>
      <c r="M65" s="1"/>
      <c r="N65" s="1"/>
      <c r="O65" s="1"/>
      <c r="P65" s="1"/>
      <c r="Q65" s="1"/>
      <c r="R65" s="1"/>
    </row>
    <row r="66" spans="1:18" x14ac:dyDescent="0.45">
      <c r="A66" s="1"/>
      <c r="B66" s="1"/>
      <c r="C66" s="1"/>
      <c r="D66" s="1"/>
      <c r="E66" s="1"/>
      <c r="F66" s="1"/>
      <c r="G66" s="1"/>
      <c r="H66" s="1"/>
      <c r="I66" s="1"/>
      <c r="J66" s="1"/>
      <c r="K66" s="1"/>
      <c r="L66" s="1"/>
      <c r="M66" s="1"/>
      <c r="N66" s="1"/>
      <c r="O66" s="1"/>
      <c r="P66" s="1"/>
      <c r="Q66" s="1"/>
      <c r="R66" s="1"/>
    </row>
    <row r="67" spans="1:18" x14ac:dyDescent="0.45">
      <c r="A67" s="1"/>
      <c r="B67" s="1"/>
      <c r="C67" s="1"/>
      <c r="D67" s="1"/>
      <c r="E67" s="1"/>
      <c r="F67" s="1"/>
      <c r="G67" s="1"/>
      <c r="H67" s="1"/>
      <c r="I67" s="1"/>
      <c r="J67" s="1"/>
      <c r="K67" s="1"/>
      <c r="L67" s="1"/>
      <c r="M67" s="1"/>
      <c r="N67" s="1"/>
      <c r="O67" s="1"/>
      <c r="P67" s="1"/>
      <c r="Q67" s="1"/>
      <c r="R67" s="1"/>
    </row>
    <row r="68" spans="1:18" x14ac:dyDescent="0.45">
      <c r="A68" s="1"/>
      <c r="B68" s="1"/>
      <c r="C68" s="1"/>
      <c r="D68" s="1"/>
      <c r="E68" s="1"/>
      <c r="F68" s="1"/>
      <c r="G68" s="1"/>
      <c r="H68" s="1"/>
      <c r="I68" s="1"/>
      <c r="J68" s="1"/>
      <c r="K68" s="1"/>
      <c r="L68" s="1"/>
      <c r="M68" s="1"/>
      <c r="N68" s="1"/>
      <c r="O68" s="1"/>
      <c r="P68" s="1"/>
      <c r="Q68" s="1"/>
      <c r="R68" s="1"/>
    </row>
    <row r="69" spans="1:18" x14ac:dyDescent="0.45">
      <c r="A69" s="1"/>
      <c r="B69" s="1"/>
      <c r="C69" s="1"/>
      <c r="D69" s="1"/>
      <c r="E69" s="1"/>
      <c r="F69" s="1"/>
      <c r="G69" s="1"/>
      <c r="H69" s="1"/>
      <c r="I69" s="1"/>
      <c r="J69" s="1"/>
      <c r="K69" s="1"/>
      <c r="L69" s="1"/>
      <c r="M69" s="1"/>
      <c r="N69" s="1"/>
      <c r="O69" s="1"/>
      <c r="P69" s="1"/>
      <c r="Q69" s="1"/>
      <c r="R69" s="1"/>
    </row>
    <row r="70" spans="1:18" x14ac:dyDescent="0.45">
      <c r="A70" s="1"/>
      <c r="B70" s="1"/>
      <c r="C70" s="1"/>
      <c r="D70" s="1"/>
      <c r="E70" s="1"/>
      <c r="F70" s="1"/>
      <c r="G70" s="1"/>
      <c r="H70" s="1"/>
      <c r="I70" s="1"/>
      <c r="J70" s="1"/>
      <c r="K70" s="1"/>
      <c r="L70" s="1"/>
      <c r="M70" s="1"/>
      <c r="N70" s="1"/>
      <c r="O70" s="1"/>
      <c r="P70" s="1"/>
      <c r="Q70" s="1"/>
      <c r="R70" s="1"/>
    </row>
    <row r="71" spans="1:18" x14ac:dyDescent="0.45">
      <c r="A71" s="1"/>
      <c r="B71" s="1"/>
      <c r="C71" s="1"/>
      <c r="D71" s="1"/>
      <c r="E71" s="1"/>
      <c r="F71" s="1"/>
      <c r="G71" s="1"/>
      <c r="H71" s="1"/>
      <c r="I71" s="1"/>
      <c r="J71" s="1"/>
      <c r="K71" s="1"/>
      <c r="L71" s="1"/>
      <c r="M71" s="1"/>
      <c r="N71" s="1"/>
      <c r="O71" s="1"/>
      <c r="P71" s="1"/>
      <c r="Q71" s="1"/>
      <c r="R71" s="1"/>
    </row>
    <row r="72" spans="1:18" x14ac:dyDescent="0.45">
      <c r="A72" s="1"/>
      <c r="B72" s="1"/>
      <c r="C72" s="1"/>
      <c r="D72" s="1"/>
      <c r="E72" s="1"/>
      <c r="F72" s="1"/>
      <c r="G72" s="1"/>
      <c r="H72" s="1"/>
      <c r="I72" s="1"/>
      <c r="J72" s="1"/>
      <c r="K72" s="1"/>
      <c r="L72" s="1"/>
      <c r="M72" s="1"/>
      <c r="N72" s="1"/>
      <c r="O72" s="1"/>
      <c r="P72" s="1"/>
      <c r="Q72" s="1"/>
      <c r="R72" s="1"/>
    </row>
    <row r="73" spans="1:18" x14ac:dyDescent="0.45">
      <c r="A73" s="1"/>
      <c r="B73" s="1"/>
      <c r="C73" s="1"/>
      <c r="D73" s="1"/>
      <c r="E73" s="1"/>
      <c r="F73" s="1"/>
      <c r="G73" s="1"/>
      <c r="H73" s="1"/>
      <c r="I73" s="1"/>
      <c r="J73" s="1"/>
      <c r="K73" s="1"/>
      <c r="L73" s="1"/>
      <c r="M73" s="1"/>
      <c r="N73" s="1"/>
      <c r="O73" s="1"/>
      <c r="P73" s="1"/>
      <c r="Q73" s="1"/>
      <c r="R73" s="1"/>
    </row>
    <row r="74" spans="1:18" x14ac:dyDescent="0.45">
      <c r="A74" s="1"/>
      <c r="B74" s="1"/>
      <c r="C74" s="1"/>
      <c r="D74" s="1"/>
      <c r="E74" s="1"/>
      <c r="F74" s="1"/>
      <c r="G74" s="1"/>
      <c r="H74" s="1"/>
      <c r="I74" s="1"/>
      <c r="J74" s="1"/>
      <c r="K74" s="1"/>
      <c r="L74" s="1"/>
      <c r="M74" s="1"/>
      <c r="N74" s="1"/>
      <c r="O74" s="1"/>
      <c r="P74" s="1"/>
      <c r="Q74" s="1"/>
      <c r="R74" s="1"/>
    </row>
    <row r="75" spans="1:18" x14ac:dyDescent="0.45">
      <c r="A75" s="1"/>
      <c r="B75" s="1"/>
      <c r="C75" s="1"/>
      <c r="D75" s="1"/>
      <c r="E75" s="1"/>
      <c r="F75" s="1"/>
      <c r="G75" s="1"/>
      <c r="H75" s="1"/>
      <c r="I75" s="1"/>
      <c r="J75" s="1"/>
      <c r="K75" s="1"/>
      <c r="L75" s="1"/>
      <c r="M75" s="1"/>
      <c r="N75" s="1"/>
      <c r="O75" s="1"/>
      <c r="P75" s="1"/>
      <c r="Q75" s="1"/>
      <c r="R75" s="1"/>
    </row>
    <row r="76" spans="1:18" x14ac:dyDescent="0.45">
      <c r="A76" s="1"/>
      <c r="B76" s="1"/>
      <c r="C76" s="1"/>
      <c r="D76" s="1"/>
      <c r="E76" s="1"/>
      <c r="F76" s="1"/>
      <c r="G76" s="1"/>
      <c r="H76" s="1"/>
      <c r="I76" s="1"/>
      <c r="J76" s="1"/>
      <c r="K76" s="1"/>
      <c r="L76" s="1"/>
      <c r="M76" s="1"/>
      <c r="N76" s="1"/>
      <c r="O76" s="1"/>
      <c r="P76" s="1"/>
      <c r="Q76" s="1"/>
      <c r="R76" s="1"/>
    </row>
    <row r="381" spans="3:3" x14ac:dyDescent="0.45">
      <c r="C381" s="1"/>
    </row>
    <row r="382" spans="3:3" x14ac:dyDescent="0.45">
      <c r="C382" s="1"/>
    </row>
  </sheetData>
  <mergeCells count="6">
    <mergeCell ref="C28:C31"/>
    <mergeCell ref="B11:C12"/>
    <mergeCell ref="B1:C2"/>
    <mergeCell ref="C14:C16"/>
    <mergeCell ref="C18:C19"/>
    <mergeCell ref="C23:C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032EC-5AD4-4AA7-AC53-8BC238D77E4C}">
  <dimension ref="A1:AF378"/>
  <sheetViews>
    <sheetView tabSelected="1" zoomScale="90" zoomScaleNormal="90" zoomScaleSheetLayoutView="50" workbookViewId="0">
      <selection activeCell="K25" sqref="K25"/>
    </sheetView>
  </sheetViews>
  <sheetFormatPr defaultColWidth="9.1328125" defaultRowHeight="13.9" x14ac:dyDescent="0.4"/>
  <cols>
    <col min="1" max="1" width="3" style="2" customWidth="1"/>
    <col min="2" max="2" width="9.1328125" style="2"/>
    <col min="3" max="3" width="19" style="2" bestFit="1" customWidth="1"/>
    <col min="4" max="4" width="11.46484375" style="2" customWidth="1"/>
    <col min="5" max="5" width="9.1328125" style="2"/>
    <col min="6" max="6" width="10" style="2" bestFit="1" customWidth="1"/>
    <col min="7" max="7" width="11.46484375" style="2" customWidth="1"/>
    <col min="8" max="8" width="3" style="2" customWidth="1"/>
    <col min="9" max="10" width="9.1328125" style="2" customWidth="1"/>
    <col min="11" max="13" width="11.53125" style="2" customWidth="1"/>
    <col min="14" max="14" width="2.86328125" style="2" customWidth="1"/>
    <col min="15" max="15" width="9.1328125" style="2"/>
    <col min="16" max="16" width="13.9296875" style="2" customWidth="1"/>
    <col min="17" max="17" width="11.1328125" style="2" customWidth="1"/>
    <col min="18" max="18" width="12.1328125" style="2" customWidth="1"/>
    <col min="19" max="19" width="12.73046875" style="2" customWidth="1"/>
    <col min="20" max="16384" width="9.1328125" style="2"/>
  </cols>
  <sheetData>
    <row r="1" spans="1:32" ht="21" customHeight="1" x14ac:dyDescent="0.4">
      <c r="A1" s="1"/>
      <c r="B1" s="79" t="s">
        <v>0</v>
      </c>
      <c r="C1" s="80"/>
      <c r="D1" s="80"/>
      <c r="E1" s="80"/>
      <c r="F1" s="80"/>
      <c r="G1" s="81"/>
      <c r="H1" s="1"/>
      <c r="I1" s="79" t="s">
        <v>27</v>
      </c>
      <c r="J1" s="80"/>
      <c r="K1" s="80"/>
      <c r="L1" s="80"/>
      <c r="M1" s="81"/>
      <c r="N1" s="1"/>
      <c r="O1" s="79" t="s">
        <v>27</v>
      </c>
      <c r="P1" s="80"/>
      <c r="Q1" s="80"/>
      <c r="R1" s="80"/>
      <c r="S1" s="81"/>
      <c r="T1" s="1"/>
      <c r="U1" s="1"/>
      <c r="V1" s="1"/>
      <c r="W1" s="1"/>
      <c r="X1" s="1"/>
      <c r="Y1" s="1"/>
      <c r="Z1" s="1"/>
      <c r="AA1" s="1"/>
      <c r="AB1" s="1"/>
      <c r="AC1" s="1"/>
      <c r="AD1" s="1"/>
      <c r="AE1" s="1"/>
      <c r="AF1" s="1"/>
    </row>
    <row r="2" spans="1:32" ht="17.649999999999999" customHeight="1" x14ac:dyDescent="0.4">
      <c r="A2" s="1"/>
      <c r="B2" s="77"/>
      <c r="C2" s="71"/>
      <c r="D2" s="71"/>
      <c r="E2" s="71"/>
      <c r="F2" s="71"/>
      <c r="G2" s="78"/>
      <c r="H2" s="1"/>
      <c r="I2" s="77" t="s">
        <v>28</v>
      </c>
      <c r="J2" s="71"/>
      <c r="K2" s="71"/>
      <c r="L2" s="71"/>
      <c r="M2" s="78"/>
      <c r="N2" s="1"/>
      <c r="O2" s="77" t="s">
        <v>29</v>
      </c>
      <c r="P2" s="71"/>
      <c r="Q2" s="71"/>
      <c r="R2" s="71"/>
      <c r="S2" s="78"/>
      <c r="T2" s="1"/>
      <c r="U2" s="1"/>
      <c r="V2" s="1"/>
      <c r="W2" s="1"/>
      <c r="X2" s="1"/>
      <c r="Y2" s="1"/>
      <c r="Z2" s="1"/>
      <c r="AA2" s="1"/>
      <c r="AB2" s="1"/>
      <c r="AC2" s="1"/>
      <c r="AD2" s="1"/>
      <c r="AE2" s="1"/>
      <c r="AF2" s="1"/>
    </row>
    <row r="3" spans="1:32" ht="14.65" customHeight="1" x14ac:dyDescent="0.4">
      <c r="A3" s="1"/>
      <c r="B3" s="82" t="s">
        <v>1</v>
      </c>
      <c r="C3" s="83"/>
      <c r="D3" s="83"/>
      <c r="E3" s="83"/>
      <c r="F3" s="83"/>
      <c r="G3" s="84"/>
      <c r="H3" s="1"/>
      <c r="I3" s="6"/>
      <c r="J3" s="73" t="s">
        <v>2</v>
      </c>
      <c r="K3" s="73"/>
      <c r="L3" s="73"/>
      <c r="M3" s="74"/>
      <c r="N3" s="1"/>
      <c r="O3" s="6"/>
      <c r="P3" s="73" t="s">
        <v>2</v>
      </c>
      <c r="Q3" s="73"/>
      <c r="R3" s="73"/>
      <c r="S3" s="74"/>
      <c r="T3" s="1"/>
      <c r="U3" s="1"/>
      <c r="V3" s="1"/>
      <c r="W3" s="1"/>
      <c r="X3" s="1"/>
      <c r="Y3" s="1"/>
      <c r="Z3" s="1"/>
      <c r="AA3" s="1"/>
      <c r="AB3" s="1"/>
      <c r="AC3" s="1"/>
      <c r="AD3" s="1"/>
      <c r="AE3" s="1"/>
      <c r="AF3" s="1"/>
    </row>
    <row r="4" spans="1:32" ht="14.25" customHeight="1" x14ac:dyDescent="0.4">
      <c r="A4" s="1"/>
      <c r="B4" s="3"/>
      <c r="C4" s="38" t="s">
        <v>3</v>
      </c>
      <c r="D4" s="15">
        <v>0</v>
      </c>
      <c r="E4" s="4"/>
      <c r="F4" s="38" t="s">
        <v>4</v>
      </c>
      <c r="G4" s="5">
        <f>SUM(E17:E376)</f>
        <v>129365.11146161775</v>
      </c>
      <c r="H4" s="1"/>
      <c r="I4" s="75" t="s">
        <v>6</v>
      </c>
      <c r="J4" s="30"/>
      <c r="K4" s="31">
        <v>15</v>
      </c>
      <c r="L4" s="31">
        <v>20</v>
      </c>
      <c r="M4" s="32">
        <v>30</v>
      </c>
      <c r="N4" s="1"/>
      <c r="O4" s="75" t="s">
        <v>30</v>
      </c>
      <c r="P4" s="30"/>
      <c r="Q4" s="31">
        <v>15</v>
      </c>
      <c r="R4" s="31">
        <v>20</v>
      </c>
      <c r="S4" s="32">
        <v>30</v>
      </c>
      <c r="T4" s="1"/>
      <c r="U4" s="1"/>
      <c r="V4" s="1"/>
      <c r="W4" s="1"/>
      <c r="X4" s="1"/>
      <c r="Y4" s="1"/>
      <c r="Z4" s="1"/>
      <c r="AA4" s="1"/>
      <c r="AB4" s="1"/>
      <c r="AC4" s="1"/>
      <c r="AD4" s="1"/>
      <c r="AE4" s="1"/>
      <c r="AF4" s="1"/>
    </row>
    <row r="5" spans="1:32" ht="13.9" customHeight="1" x14ac:dyDescent="0.4">
      <c r="A5" s="1"/>
      <c r="B5" s="3"/>
      <c r="C5" s="38" t="s">
        <v>26</v>
      </c>
      <c r="D5" s="7">
        <v>200000</v>
      </c>
      <c r="E5" s="4"/>
      <c r="F5" s="38" t="s">
        <v>5</v>
      </c>
      <c r="G5" s="5">
        <f>SUM(F17:F376)</f>
        <v>180000.00000000009</v>
      </c>
      <c r="H5" s="1"/>
      <c r="I5" s="75"/>
      <c r="J5" s="29">
        <v>2.5000000000000001E-2</v>
      </c>
      <c r="K5" s="8">
        <f>-PMT(($J5/$D$9),K$4*$D$9,($D$5-$D$6))</f>
        <v>1200.2205762161755</v>
      </c>
      <c r="L5" s="8">
        <f t="shared" ref="L5:M19" si="0">-PMT(($J5/$D$9),L$4*$D$9,($D$5-$D$6))</f>
        <v>953.82520745801389</v>
      </c>
      <c r="M5" s="33">
        <f t="shared" si="0"/>
        <v>711.2176178719177</v>
      </c>
      <c r="N5" s="1"/>
      <c r="O5" s="75"/>
      <c r="P5" s="29">
        <v>0.05</v>
      </c>
      <c r="Q5" s="8">
        <f t="shared" ref="Q5:S24" si="1">-PMT(((0.04)/$D$9),Q$4*$D$9,($D$5*(1-$P5)))</f>
        <v>1405.4070586576133</v>
      </c>
      <c r="R5" s="8">
        <f t="shared" si="1"/>
        <v>1151.3626256688954</v>
      </c>
      <c r="S5" s="33">
        <f t="shared" si="1"/>
        <v>907.08906138437305</v>
      </c>
      <c r="T5" s="1"/>
      <c r="U5" s="1"/>
      <c r="V5" s="1"/>
      <c r="W5" s="1"/>
      <c r="X5" s="1"/>
      <c r="Y5" s="1"/>
      <c r="Z5" s="1"/>
      <c r="AA5" s="1"/>
      <c r="AB5" s="1"/>
      <c r="AC5" s="1"/>
      <c r="AD5" s="1"/>
      <c r="AE5" s="1"/>
      <c r="AF5" s="1"/>
    </row>
    <row r="6" spans="1:32" x14ac:dyDescent="0.4">
      <c r="A6" s="1"/>
      <c r="B6" s="39"/>
      <c r="C6" s="38" t="s">
        <v>10</v>
      </c>
      <c r="D6" s="7">
        <v>20000</v>
      </c>
      <c r="E6" s="10"/>
      <c r="F6" s="11" t="s">
        <v>8</v>
      </c>
      <c r="G6" s="12">
        <f>SUM(G4:G5)</f>
        <v>309365.11146161787</v>
      </c>
      <c r="H6" s="1"/>
      <c r="I6" s="75"/>
      <c r="J6" s="29">
        <f>J5+0.0025</f>
        <v>2.75E-2</v>
      </c>
      <c r="K6" s="8">
        <f t="shared" ref="K6:K19" si="2">-PMT(($J6/$D$9),K$4*$D$9,($D$5-$D$6))</f>
        <v>1221.5189473668152</v>
      </c>
      <c r="L6" s="8">
        <f t="shared" si="0"/>
        <v>975.89935203962909</v>
      </c>
      <c r="M6" s="33">
        <f t="shared" si="0"/>
        <v>734.83412579791809</v>
      </c>
      <c r="N6" s="1"/>
      <c r="O6" s="75"/>
      <c r="P6" s="29">
        <f>P5+0.005</f>
        <v>5.5E-2</v>
      </c>
      <c r="Q6" s="8">
        <f t="shared" si="1"/>
        <v>1398.0101794015206</v>
      </c>
      <c r="R6" s="8">
        <f t="shared" si="1"/>
        <v>1145.3028223759013</v>
      </c>
      <c r="S6" s="33">
        <f t="shared" si="1"/>
        <v>902.31490842971846</v>
      </c>
      <c r="T6" s="1"/>
      <c r="U6" s="1"/>
      <c r="V6" s="1"/>
      <c r="W6" s="1"/>
      <c r="X6" s="1"/>
      <c r="Y6" s="1"/>
      <c r="Z6" s="1"/>
      <c r="AA6" s="1"/>
      <c r="AB6" s="1"/>
      <c r="AC6" s="1"/>
      <c r="AD6" s="1"/>
      <c r="AE6" s="1"/>
      <c r="AF6" s="1"/>
    </row>
    <row r="7" spans="1:32" x14ac:dyDescent="0.4">
      <c r="A7" s="1"/>
      <c r="B7" s="3"/>
      <c r="C7" s="38" t="s">
        <v>7</v>
      </c>
      <c r="D7" s="9">
        <v>0.04</v>
      </c>
      <c r="E7" s="4"/>
      <c r="F7" s="37"/>
      <c r="G7" s="14"/>
      <c r="H7" s="1"/>
      <c r="I7" s="75"/>
      <c r="J7" s="29">
        <f t="shared" ref="J7:J14" si="3">J6+0.0025</f>
        <v>0.03</v>
      </c>
      <c r="K7" s="8">
        <f t="shared" si="2"/>
        <v>1243.0469525003821</v>
      </c>
      <c r="L7" s="8">
        <f t="shared" si="0"/>
        <v>998.27567613704161</v>
      </c>
      <c r="M7" s="33">
        <f t="shared" si="0"/>
        <v>758.88726071301096</v>
      </c>
      <c r="N7" s="1"/>
      <c r="O7" s="75"/>
      <c r="P7" s="29">
        <f t="shared" ref="P7:P19" si="4">P6+0.005</f>
        <v>0.06</v>
      </c>
      <c r="Q7" s="8">
        <f t="shared" si="1"/>
        <v>1390.613300145428</v>
      </c>
      <c r="R7" s="8">
        <f t="shared" si="1"/>
        <v>1139.2430190829073</v>
      </c>
      <c r="S7" s="33">
        <f t="shared" si="1"/>
        <v>897.54075547506375</v>
      </c>
      <c r="T7" s="1"/>
      <c r="U7" s="1"/>
      <c r="V7" s="1"/>
      <c r="W7" s="1"/>
      <c r="X7" s="1"/>
      <c r="Y7" s="1"/>
      <c r="Z7" s="1"/>
      <c r="AA7" s="1"/>
      <c r="AB7" s="1"/>
      <c r="AC7" s="1"/>
      <c r="AD7" s="1"/>
      <c r="AE7" s="1"/>
      <c r="AF7" s="1"/>
    </row>
    <row r="8" spans="1:32" x14ac:dyDescent="0.4">
      <c r="A8" s="1"/>
      <c r="B8" s="3"/>
      <c r="C8" s="38" t="s">
        <v>9</v>
      </c>
      <c r="D8" s="13">
        <v>30</v>
      </c>
      <c r="E8" s="4"/>
      <c r="F8" s="37"/>
      <c r="G8" s="14"/>
      <c r="H8" s="1"/>
      <c r="I8" s="75"/>
      <c r="J8" s="29">
        <f t="shared" si="3"/>
        <v>3.2500000000000001E-2</v>
      </c>
      <c r="K8" s="8">
        <f t="shared" si="2"/>
        <v>1264.8037840557893</v>
      </c>
      <c r="L8" s="8">
        <f t="shared" si="0"/>
        <v>1020.9523706898225</v>
      </c>
      <c r="M8" s="33">
        <f t="shared" si="0"/>
        <v>783.37137433028511</v>
      </c>
      <c r="N8" s="1"/>
      <c r="O8" s="75"/>
      <c r="P8" s="29">
        <f t="shared" si="4"/>
        <v>6.5000000000000002E-2</v>
      </c>
      <c r="Q8" s="8">
        <f t="shared" si="1"/>
        <v>1383.2164208893353</v>
      </c>
      <c r="R8" s="8">
        <f t="shared" si="1"/>
        <v>1133.183215789913</v>
      </c>
      <c r="S8" s="33">
        <f t="shared" si="1"/>
        <v>892.76660252040915</v>
      </c>
      <c r="T8" s="1"/>
      <c r="U8" s="1"/>
      <c r="V8" s="1"/>
      <c r="W8" s="1"/>
      <c r="X8" s="1"/>
      <c r="Y8" s="1"/>
      <c r="Z8" s="1"/>
      <c r="AA8" s="1"/>
      <c r="AB8" s="1"/>
      <c r="AC8" s="1"/>
      <c r="AD8" s="1"/>
      <c r="AE8" s="1"/>
      <c r="AF8" s="1"/>
    </row>
    <row r="9" spans="1:32" x14ac:dyDescent="0.4">
      <c r="A9" s="1"/>
      <c r="B9" s="3"/>
      <c r="C9" s="38" t="s">
        <v>11</v>
      </c>
      <c r="D9" s="13">
        <v>12</v>
      </c>
      <c r="E9" s="4"/>
      <c r="F9" s="40"/>
      <c r="G9" s="14"/>
      <c r="H9" s="1"/>
      <c r="I9" s="75"/>
      <c r="J9" s="29">
        <f t="shared" si="3"/>
        <v>3.5000000000000003E-2</v>
      </c>
      <c r="K9" s="8">
        <f t="shared" si="2"/>
        <v>1286.7885744177152</v>
      </c>
      <c r="L9" s="8">
        <f t="shared" si="0"/>
        <v>1043.927492369568</v>
      </c>
      <c r="M9" s="33">
        <f t="shared" si="0"/>
        <v>808.28043805588413</v>
      </c>
      <c r="N9" s="1"/>
      <c r="O9" s="75"/>
      <c r="P9" s="29">
        <f t="shared" si="4"/>
        <v>7.0000000000000007E-2</v>
      </c>
      <c r="Q9" s="8">
        <f t="shared" si="1"/>
        <v>1375.8195416332426</v>
      </c>
      <c r="R9" s="8">
        <f t="shared" si="1"/>
        <v>1127.1234124969187</v>
      </c>
      <c r="S9" s="33">
        <f t="shared" si="1"/>
        <v>887.99244956575478</v>
      </c>
      <c r="T9" s="1"/>
      <c r="U9" s="1"/>
      <c r="V9" s="1"/>
      <c r="W9" s="1"/>
      <c r="X9" s="1"/>
      <c r="Y9" s="1"/>
      <c r="Z9" s="1"/>
      <c r="AA9" s="1"/>
      <c r="AB9" s="1"/>
      <c r="AC9" s="1"/>
      <c r="AD9" s="1"/>
      <c r="AE9" s="1"/>
      <c r="AF9" s="1"/>
    </row>
    <row r="10" spans="1:32" x14ac:dyDescent="0.4">
      <c r="A10" s="1"/>
      <c r="B10" s="3"/>
      <c r="C10" s="38" t="s">
        <v>13</v>
      </c>
      <c r="D10" s="15">
        <f>D9*D8</f>
        <v>360</v>
      </c>
      <c r="E10" s="4"/>
      <c r="F10" s="37"/>
      <c r="G10" s="14"/>
      <c r="H10" s="1"/>
      <c r="I10" s="75"/>
      <c r="J10" s="29">
        <f t="shared" si="3"/>
        <v>3.7500000000000006E-2</v>
      </c>
      <c r="K10" s="8">
        <f t="shared" si="2"/>
        <v>1309.0003967858206</v>
      </c>
      <c r="L10" s="8">
        <f t="shared" si="0"/>
        <v>1067.1989669284005</v>
      </c>
      <c r="M10" s="33">
        <f t="shared" si="0"/>
        <v>833.60806482983003</v>
      </c>
      <c r="N10" s="1"/>
      <c r="O10" s="75"/>
      <c r="P10" s="29">
        <f t="shared" si="4"/>
        <v>7.5000000000000011E-2</v>
      </c>
      <c r="Q10" s="8">
        <f t="shared" si="1"/>
        <v>1368.4226623771497</v>
      </c>
      <c r="R10" s="8">
        <f t="shared" si="1"/>
        <v>1121.0636092039244</v>
      </c>
      <c r="S10" s="33">
        <f t="shared" si="1"/>
        <v>883.21829661110019</v>
      </c>
      <c r="T10" s="1"/>
      <c r="U10" s="1"/>
      <c r="V10" s="1"/>
      <c r="W10" s="1"/>
      <c r="X10" s="1"/>
      <c r="Y10" s="1"/>
      <c r="Z10" s="1"/>
      <c r="AA10" s="1"/>
      <c r="AB10" s="1"/>
      <c r="AC10" s="1"/>
      <c r="AD10" s="1"/>
      <c r="AE10" s="1"/>
      <c r="AF10" s="1"/>
    </row>
    <row r="11" spans="1:32" ht="14.25" thickBot="1" x14ac:dyDescent="0.45">
      <c r="A11" s="1"/>
      <c r="B11" s="16"/>
      <c r="C11" s="17" t="s">
        <v>14</v>
      </c>
      <c r="D11" s="18">
        <f>-PMT(($D$7/$D$9),$D$10,$D$5)</f>
        <v>954.8305909309189</v>
      </c>
      <c r="E11" s="19"/>
      <c r="F11" s="20"/>
      <c r="G11" s="21"/>
      <c r="H11" s="1"/>
      <c r="I11" s="75"/>
      <c r="J11" s="29">
        <f t="shared" si="3"/>
        <v>4.0000000000000008E-2</v>
      </c>
      <c r="K11" s="8">
        <f t="shared" si="2"/>
        <v>1331.4382660966867</v>
      </c>
      <c r="L11" s="8">
        <f t="shared" si="0"/>
        <v>1090.7645927389535</v>
      </c>
      <c r="M11" s="33">
        <f t="shared" si="0"/>
        <v>859.34753183782709</v>
      </c>
      <c r="N11" s="1"/>
      <c r="O11" s="75"/>
      <c r="P11" s="29">
        <f t="shared" si="4"/>
        <v>8.0000000000000016E-2</v>
      </c>
      <c r="Q11" s="8">
        <f t="shared" si="1"/>
        <v>1361.0257831210572</v>
      </c>
      <c r="R11" s="8">
        <f t="shared" si="1"/>
        <v>1115.0038059109302</v>
      </c>
      <c r="S11" s="33">
        <f t="shared" si="1"/>
        <v>878.44414365644548</v>
      </c>
      <c r="T11" s="1"/>
      <c r="U11" s="1"/>
      <c r="V11" s="1"/>
      <c r="W11" s="1"/>
      <c r="X11" s="1"/>
      <c r="Y11" s="1"/>
      <c r="Z11" s="1"/>
      <c r="AA11" s="1"/>
      <c r="AB11" s="1"/>
      <c r="AC11" s="1"/>
      <c r="AD11" s="1"/>
      <c r="AE11" s="1"/>
      <c r="AF11" s="1"/>
    </row>
    <row r="12" spans="1:32" ht="14.25" thickBot="1" x14ac:dyDescent="0.45">
      <c r="A12" s="1"/>
      <c r="B12" s="1"/>
      <c r="C12" s="1"/>
      <c r="D12" s="1"/>
      <c r="E12" s="1"/>
      <c r="F12" s="1"/>
      <c r="G12" s="1"/>
      <c r="H12" s="1"/>
      <c r="I12" s="75"/>
      <c r="J12" s="29">
        <f t="shared" si="3"/>
        <v>4.250000000000001E-2</v>
      </c>
      <c r="K12" s="8">
        <f t="shared" si="2"/>
        <v>1354.101139996724</v>
      </c>
      <c r="L12" s="8">
        <f t="shared" si="0"/>
        <v>1114.6220445143122</v>
      </c>
      <c r="M12" s="33">
        <f t="shared" si="0"/>
        <v>885.49180394307052</v>
      </c>
      <c r="N12" s="1"/>
      <c r="O12" s="75"/>
      <c r="P12" s="29">
        <f t="shared" si="4"/>
        <v>8.500000000000002E-2</v>
      </c>
      <c r="Q12" s="8">
        <f t="shared" si="1"/>
        <v>1353.6289038649645</v>
      </c>
      <c r="R12" s="8">
        <f t="shared" si="1"/>
        <v>1108.9440026179361</v>
      </c>
      <c r="S12" s="33">
        <f t="shared" si="1"/>
        <v>873.66999070179088</v>
      </c>
      <c r="T12" s="1"/>
      <c r="U12" s="1"/>
      <c r="V12" s="1"/>
      <c r="W12" s="1"/>
      <c r="X12" s="1"/>
      <c r="Y12" s="1"/>
      <c r="Z12" s="1"/>
      <c r="AA12" s="1"/>
      <c r="AB12" s="1"/>
      <c r="AC12" s="1"/>
      <c r="AD12" s="1"/>
      <c r="AE12" s="1"/>
      <c r="AF12" s="1"/>
    </row>
    <row r="13" spans="1:32" ht="14.75" customHeight="1" thickTop="1" x14ac:dyDescent="0.4">
      <c r="A13" s="1"/>
      <c r="B13" s="67" t="s">
        <v>15</v>
      </c>
      <c r="C13" s="68"/>
      <c r="D13" s="68"/>
      <c r="E13" s="68"/>
      <c r="F13" s="68"/>
      <c r="G13" s="69"/>
      <c r="H13" s="1"/>
      <c r="I13" s="75"/>
      <c r="J13" s="29">
        <f t="shared" si="3"/>
        <v>4.5000000000000012E-2</v>
      </c>
      <c r="K13" s="8">
        <f t="shared" si="2"/>
        <v>1376.9879198642134</v>
      </c>
      <c r="L13" s="8">
        <f>-PMT(($J13/$D$9),L$4*$D$9,($D$5-$D$6))</f>
        <v>1138.7688771959326</v>
      </c>
      <c r="M13" s="33">
        <f t="shared" si="0"/>
        <v>912.03355768658537</v>
      </c>
      <c r="N13" s="1"/>
      <c r="O13" s="75"/>
      <c r="P13" s="29">
        <f t="shared" si="4"/>
        <v>9.0000000000000024E-2</v>
      </c>
      <c r="Q13" s="8">
        <f t="shared" si="1"/>
        <v>1346.2320246088716</v>
      </c>
      <c r="R13" s="8">
        <f t="shared" si="1"/>
        <v>1102.8841993249418</v>
      </c>
      <c r="S13" s="33">
        <f t="shared" si="1"/>
        <v>868.89583774713606</v>
      </c>
      <c r="T13" s="1"/>
      <c r="U13" s="1"/>
      <c r="V13" s="1"/>
      <c r="W13" s="1"/>
      <c r="X13" s="1"/>
      <c r="Y13" s="1"/>
      <c r="Z13" s="1"/>
      <c r="AA13" s="1"/>
      <c r="AB13" s="1"/>
      <c r="AC13" s="1"/>
      <c r="AD13" s="1"/>
      <c r="AE13" s="1"/>
      <c r="AF13" s="1"/>
    </row>
    <row r="14" spans="1:32" ht="14.75" customHeight="1" x14ac:dyDescent="0.4">
      <c r="A14" s="1"/>
      <c r="B14" s="70"/>
      <c r="C14" s="71"/>
      <c r="D14" s="71"/>
      <c r="E14" s="71"/>
      <c r="F14" s="71"/>
      <c r="G14" s="72"/>
      <c r="H14" s="1"/>
      <c r="I14" s="75"/>
      <c r="J14" s="29">
        <f t="shared" si="3"/>
        <v>4.7500000000000014E-2</v>
      </c>
      <c r="K14" s="8">
        <f t="shared" si="2"/>
        <v>1400.0974518785597</v>
      </c>
      <c r="L14" s="8">
        <f t="shared" si="0"/>
        <v>1163.202529997202</v>
      </c>
      <c r="M14" s="33">
        <f t="shared" si="0"/>
        <v>938.9652057055996</v>
      </c>
      <c r="N14" s="1"/>
      <c r="O14" s="75"/>
      <c r="P14" s="29">
        <f t="shared" si="4"/>
        <v>9.5000000000000029E-2</v>
      </c>
      <c r="Q14" s="8">
        <f t="shared" si="1"/>
        <v>1338.8351453527789</v>
      </c>
      <c r="R14" s="8">
        <f t="shared" si="1"/>
        <v>1096.8243960319478</v>
      </c>
      <c r="S14" s="33">
        <f t="shared" si="1"/>
        <v>864.12168479248169</v>
      </c>
      <c r="T14" s="1"/>
      <c r="U14" s="1"/>
      <c r="V14" s="1"/>
      <c r="W14" s="1"/>
      <c r="X14" s="1"/>
      <c r="Y14" s="1"/>
      <c r="Z14" s="1"/>
      <c r="AA14" s="1"/>
      <c r="AB14" s="1"/>
      <c r="AC14" s="1"/>
      <c r="AD14" s="1"/>
      <c r="AE14" s="1"/>
      <c r="AF14" s="1"/>
    </row>
    <row r="15" spans="1:32" x14ac:dyDescent="0.4">
      <c r="A15" s="1"/>
      <c r="B15" s="41"/>
      <c r="C15" s="42" t="s">
        <v>16</v>
      </c>
      <c r="D15" s="42" t="s">
        <v>12</v>
      </c>
      <c r="E15" s="42"/>
      <c r="F15" s="42" t="s">
        <v>17</v>
      </c>
      <c r="G15" s="43" t="s">
        <v>18</v>
      </c>
      <c r="H15" s="1"/>
      <c r="I15" s="75"/>
      <c r="J15" s="29">
        <f>J14+0.0025</f>
        <v>5.0000000000000017E-2</v>
      </c>
      <c r="K15" s="8">
        <f t="shared" si="2"/>
        <v>1423.4285281347804</v>
      </c>
      <c r="L15" s="8">
        <f t="shared" si="0"/>
        <v>1187.9203305899835</v>
      </c>
      <c r="M15" s="33">
        <f t="shared" si="0"/>
        <v>966.27892142185044</v>
      </c>
      <c r="N15" s="1"/>
      <c r="O15" s="75"/>
      <c r="P15" s="29">
        <f t="shared" si="4"/>
        <v>0.10000000000000003</v>
      </c>
      <c r="Q15" s="8">
        <f t="shared" si="1"/>
        <v>1331.438266096686</v>
      </c>
      <c r="R15" s="8">
        <f t="shared" si="1"/>
        <v>1090.7645927389535</v>
      </c>
      <c r="S15" s="33">
        <f t="shared" si="1"/>
        <v>859.34753183782698</v>
      </c>
      <c r="T15" s="1"/>
      <c r="U15" s="1"/>
      <c r="V15" s="1"/>
      <c r="W15" s="1"/>
      <c r="X15" s="1"/>
      <c r="Y15" s="1"/>
      <c r="Z15" s="1"/>
      <c r="AA15" s="1"/>
      <c r="AB15" s="1"/>
      <c r="AC15" s="1"/>
      <c r="AD15" s="1"/>
      <c r="AE15" s="1"/>
      <c r="AF15" s="1"/>
    </row>
    <row r="16" spans="1:32" x14ac:dyDescent="0.4">
      <c r="A16" s="1"/>
      <c r="B16" s="22" t="s">
        <v>19</v>
      </c>
      <c r="C16" s="23" t="s">
        <v>20</v>
      </c>
      <c r="D16" s="23" t="s">
        <v>21</v>
      </c>
      <c r="E16" s="23" t="s">
        <v>22</v>
      </c>
      <c r="F16" s="23" t="s">
        <v>23</v>
      </c>
      <c r="G16" s="24" t="s">
        <v>20</v>
      </c>
      <c r="H16" s="1"/>
      <c r="I16" s="75"/>
      <c r="J16" s="29">
        <f>J15+0.0025</f>
        <v>5.2500000000000019E-2</v>
      </c>
      <c r="K16" s="8">
        <f t="shared" si="2"/>
        <v>1446.9798878011718</v>
      </c>
      <c r="L16" s="8">
        <f t="shared" si="0"/>
        <v>1212.9194994212378</v>
      </c>
      <c r="M16" s="33">
        <f t="shared" si="0"/>
        <v>993.96666385541721</v>
      </c>
      <c r="N16" s="1"/>
      <c r="O16" s="75"/>
      <c r="P16" s="29">
        <f t="shared" si="4"/>
        <v>0.10500000000000004</v>
      </c>
      <c r="Q16" s="8">
        <f t="shared" si="1"/>
        <v>1324.0413868405938</v>
      </c>
      <c r="R16" s="8">
        <f t="shared" si="1"/>
        <v>1084.7047894459595</v>
      </c>
      <c r="S16" s="33">
        <f t="shared" si="1"/>
        <v>854.5733788831725</v>
      </c>
      <c r="T16" s="1"/>
      <c r="U16" s="1"/>
      <c r="V16" s="1"/>
      <c r="W16" s="1"/>
      <c r="X16" s="1"/>
      <c r="Y16" s="1"/>
      <c r="Z16" s="1"/>
      <c r="AA16" s="1"/>
      <c r="AB16" s="1"/>
      <c r="AC16" s="1"/>
      <c r="AD16" s="1"/>
      <c r="AE16" s="1"/>
      <c r="AF16" s="1"/>
    </row>
    <row r="17" spans="1:32" x14ac:dyDescent="0.4">
      <c r="A17" s="1"/>
      <c r="B17" s="25">
        <v>1</v>
      </c>
      <c r="C17" s="26">
        <f>D5-D6</f>
        <v>180000</v>
      </c>
      <c r="D17" s="27">
        <f t="shared" ref="D17:D48" si="5">IF(B17&lt;&gt;"",IF(C17&gt;$D$11,$D$11,$C17),"")</f>
        <v>954.8305909309189</v>
      </c>
      <c r="E17" s="26">
        <f t="shared" ref="E17:E48" si="6">IF(B17&lt;&gt;"",-IPMT(($D$7/$D$9),B17,$D$10,($D$5-$D$6)),"")</f>
        <v>600</v>
      </c>
      <c r="F17" s="26">
        <f>IF(B17&lt;&gt;"",-PPMT(($D$7/$D$9),B17,$D$10,($D$5-$D$6)),"")</f>
        <v>259.34753183782703</v>
      </c>
      <c r="G17" s="28">
        <f>IF(B17&lt;&gt;"",C17-F17,"")</f>
        <v>179740.65246816218</v>
      </c>
      <c r="H17" s="1"/>
      <c r="I17" s="75"/>
      <c r="J17" s="29">
        <f t="shared" ref="J17" si="7">J16+0.0025</f>
        <v>5.5000000000000021E-2</v>
      </c>
      <c r="K17" s="8">
        <f t="shared" si="2"/>
        <v>1470.7502183180504</v>
      </c>
      <c r="L17" s="8">
        <f t="shared" si="0"/>
        <v>1238.1971541466298</v>
      </c>
      <c r="M17" s="33">
        <f t="shared" si="0"/>
        <v>1022.0202024246056</v>
      </c>
      <c r="N17" s="1"/>
      <c r="O17" s="75"/>
      <c r="P17" s="29">
        <f t="shared" si="4"/>
        <v>0.11000000000000004</v>
      </c>
      <c r="Q17" s="8">
        <f t="shared" si="1"/>
        <v>1316.6445075845006</v>
      </c>
      <c r="R17" s="8">
        <f t="shared" si="1"/>
        <v>1078.644986152965</v>
      </c>
      <c r="S17" s="33">
        <f t="shared" si="1"/>
        <v>849.79922592851779</v>
      </c>
      <c r="T17" s="1"/>
      <c r="U17" s="1"/>
      <c r="V17" s="1"/>
      <c r="W17" s="1"/>
      <c r="X17" s="1"/>
      <c r="Y17" s="1"/>
      <c r="Z17" s="1"/>
      <c r="AA17" s="1"/>
      <c r="AB17" s="1"/>
      <c r="AC17" s="1"/>
      <c r="AD17" s="1"/>
      <c r="AE17" s="1"/>
      <c r="AF17" s="1"/>
    </row>
    <row r="18" spans="1:32" x14ac:dyDescent="0.4">
      <c r="A18" s="1"/>
      <c r="B18" s="25">
        <f t="shared" ref="B18:B81" si="8">IFERROR(IF(B17+1&gt;$D$10,"",B17+1),"")</f>
        <v>2</v>
      </c>
      <c r="C18" s="26">
        <f>IF(B18&lt;&gt;"",G17,"")</f>
        <v>179740.65246816218</v>
      </c>
      <c r="D18" s="27">
        <f t="shared" si="5"/>
        <v>954.8305909309189</v>
      </c>
      <c r="E18" s="26">
        <f t="shared" si="6"/>
        <v>599.1355082272072</v>
      </c>
      <c r="F18" s="26">
        <f t="shared" ref="F18:F81" si="9">IF(B18&lt;&gt;"",-PPMT(($D$7/$D$9),B18,$D$10,($D$5-$D$6)),"")</f>
        <v>260.21202361061984</v>
      </c>
      <c r="G18" s="28">
        <f t="shared" ref="G18:G81" si="10">IF(B18&lt;&gt;"",C18-F18,"")</f>
        <v>179480.44044455155</v>
      </c>
      <c r="H18" s="1"/>
      <c r="I18" s="75"/>
      <c r="J18" s="29">
        <f>J17+0.0025</f>
        <v>5.7500000000000023E-2</v>
      </c>
      <c r="K18" s="8">
        <f t="shared" si="2"/>
        <v>1494.7381566353988</v>
      </c>
      <c r="L18" s="8">
        <f t="shared" si="0"/>
        <v>1263.7503141678981</v>
      </c>
      <c r="M18" s="33">
        <f t="shared" si="0"/>
        <v>1050.4311415983955</v>
      </c>
      <c r="N18" s="1"/>
      <c r="O18" s="75"/>
      <c r="P18" s="29">
        <f t="shared" si="4"/>
        <v>0.11500000000000005</v>
      </c>
      <c r="Q18" s="8">
        <f t="shared" si="1"/>
        <v>1309.2476283284082</v>
      </c>
      <c r="R18" s="8">
        <f t="shared" si="1"/>
        <v>1072.5851828599709</v>
      </c>
      <c r="S18" s="33">
        <f t="shared" si="1"/>
        <v>845.0250729738633</v>
      </c>
      <c r="T18" s="1"/>
      <c r="U18" s="1"/>
      <c r="V18" s="1"/>
      <c r="W18" s="1"/>
      <c r="X18" s="1"/>
      <c r="Y18" s="1"/>
      <c r="Z18" s="1"/>
      <c r="AA18" s="1"/>
      <c r="AB18" s="1"/>
      <c r="AC18" s="1"/>
      <c r="AD18" s="1"/>
      <c r="AE18" s="1"/>
      <c r="AF18" s="1"/>
    </row>
    <row r="19" spans="1:32" ht="14.25" thickBot="1" x14ac:dyDescent="0.45">
      <c r="A19" s="1"/>
      <c r="B19" s="25">
        <f t="shared" si="8"/>
        <v>3</v>
      </c>
      <c r="C19" s="26">
        <f t="shared" ref="C19:C82" si="11">IF(B19&lt;&gt;"",G18,"")</f>
        <v>179480.44044455155</v>
      </c>
      <c r="D19" s="27">
        <f t="shared" si="5"/>
        <v>954.8305909309189</v>
      </c>
      <c r="E19" s="26">
        <f t="shared" si="6"/>
        <v>598.26813481517183</v>
      </c>
      <c r="F19" s="26">
        <f t="shared" si="9"/>
        <v>261.07939702265526</v>
      </c>
      <c r="G19" s="28">
        <f t="shared" si="10"/>
        <v>179219.36104752889</v>
      </c>
      <c r="H19" s="1"/>
      <c r="I19" s="76"/>
      <c r="J19" s="34">
        <f t="shared" ref="J19" si="12">J18+0.0025</f>
        <v>6.0000000000000026E-2</v>
      </c>
      <c r="K19" s="35">
        <f t="shared" si="2"/>
        <v>1518.9422904872122</v>
      </c>
      <c r="L19" s="35">
        <f t="shared" si="0"/>
        <v>1289.575905260697</v>
      </c>
      <c r="M19" s="36">
        <f t="shared" si="0"/>
        <v>1079.1909452749546</v>
      </c>
      <c r="N19" s="1"/>
      <c r="O19" s="75"/>
      <c r="P19" s="29">
        <f t="shared" si="4"/>
        <v>0.12000000000000005</v>
      </c>
      <c r="Q19" s="8">
        <f t="shared" si="1"/>
        <v>1301.8507490723152</v>
      </c>
      <c r="R19" s="8">
        <f t="shared" si="1"/>
        <v>1066.5253795669767</v>
      </c>
      <c r="S19" s="33">
        <f t="shared" si="1"/>
        <v>840.25092001920848</v>
      </c>
      <c r="T19" s="1"/>
      <c r="U19" s="1"/>
      <c r="V19" s="1"/>
      <c r="W19" s="1"/>
      <c r="X19" s="1"/>
      <c r="Y19" s="1"/>
      <c r="Z19" s="1"/>
      <c r="AA19" s="1"/>
      <c r="AB19" s="1"/>
      <c r="AC19" s="1"/>
      <c r="AD19" s="1"/>
      <c r="AE19" s="1"/>
      <c r="AF19" s="1"/>
    </row>
    <row r="20" spans="1:32" x14ac:dyDescent="0.4">
      <c r="A20" s="1"/>
      <c r="B20" s="25">
        <f t="shared" si="8"/>
        <v>4</v>
      </c>
      <c r="C20" s="26">
        <f t="shared" si="11"/>
        <v>179219.36104752889</v>
      </c>
      <c r="D20" s="27">
        <f t="shared" si="5"/>
        <v>954.8305909309189</v>
      </c>
      <c r="E20" s="26">
        <f t="shared" si="6"/>
        <v>597.39787015842967</v>
      </c>
      <c r="F20" s="26">
        <f t="shared" si="9"/>
        <v>261.94966167939742</v>
      </c>
      <c r="G20" s="28">
        <f t="shared" si="10"/>
        <v>178957.4113858495</v>
      </c>
      <c r="H20" s="1"/>
      <c r="I20" s="1"/>
      <c r="J20" s="1"/>
      <c r="K20" s="1"/>
      <c r="L20" s="1"/>
      <c r="M20" s="1"/>
      <c r="N20" s="1"/>
      <c r="O20" s="75"/>
      <c r="P20" s="29">
        <f t="shared" ref="P20:P25" si="13">P19+0.005</f>
        <v>0.12500000000000006</v>
      </c>
      <c r="Q20" s="8">
        <f t="shared" si="1"/>
        <v>1294.4538698162228</v>
      </c>
      <c r="R20" s="8">
        <f t="shared" si="1"/>
        <v>1060.4655762739828</v>
      </c>
      <c r="S20" s="33">
        <f t="shared" si="1"/>
        <v>835.47676706455411</v>
      </c>
      <c r="T20" s="1"/>
      <c r="U20" s="1"/>
      <c r="V20" s="1"/>
      <c r="W20" s="1"/>
      <c r="X20" s="1"/>
      <c r="Y20" s="1"/>
      <c r="Z20" s="1"/>
      <c r="AA20" s="1"/>
      <c r="AB20" s="1"/>
      <c r="AC20" s="1"/>
      <c r="AD20" s="1"/>
      <c r="AE20" s="1"/>
      <c r="AF20" s="1"/>
    </row>
    <row r="21" spans="1:32" x14ac:dyDescent="0.4">
      <c r="A21" s="1"/>
      <c r="B21" s="25">
        <f t="shared" si="8"/>
        <v>5</v>
      </c>
      <c r="C21" s="26">
        <f t="shared" si="11"/>
        <v>178957.4113858495</v>
      </c>
      <c r="D21" s="27">
        <f t="shared" si="5"/>
        <v>954.8305909309189</v>
      </c>
      <c r="E21" s="26">
        <f t="shared" si="6"/>
        <v>596.52470461949838</v>
      </c>
      <c r="F21" s="26">
        <f t="shared" si="9"/>
        <v>262.82282721832877</v>
      </c>
      <c r="G21" s="28">
        <f t="shared" si="10"/>
        <v>178694.58855863116</v>
      </c>
      <c r="H21" s="1"/>
      <c r="I21" s="1"/>
      <c r="J21" s="1"/>
      <c r="K21" s="1"/>
      <c r="L21" s="1"/>
      <c r="M21" s="1"/>
      <c r="N21" s="1"/>
      <c r="O21" s="75"/>
      <c r="P21" s="29">
        <f t="shared" si="13"/>
        <v>0.13000000000000006</v>
      </c>
      <c r="Q21" s="8">
        <f t="shared" si="1"/>
        <v>1287.0569905601299</v>
      </c>
      <c r="R21" s="8">
        <f t="shared" si="1"/>
        <v>1054.4057729809883</v>
      </c>
      <c r="S21" s="33">
        <f t="shared" si="1"/>
        <v>830.7026141098994</v>
      </c>
      <c r="T21" s="1"/>
      <c r="U21" s="1"/>
      <c r="V21" s="1"/>
      <c r="W21" s="1"/>
      <c r="X21" s="1"/>
      <c r="Y21" s="1"/>
      <c r="Z21" s="1"/>
      <c r="AA21" s="1"/>
      <c r="AB21" s="1"/>
      <c r="AC21" s="1"/>
      <c r="AD21" s="1"/>
      <c r="AE21" s="1"/>
      <c r="AF21" s="1"/>
    </row>
    <row r="22" spans="1:32" x14ac:dyDescent="0.4">
      <c r="A22" s="1"/>
      <c r="B22" s="25">
        <f t="shared" si="8"/>
        <v>6</v>
      </c>
      <c r="C22" s="26">
        <f t="shared" si="11"/>
        <v>178694.58855863116</v>
      </c>
      <c r="D22" s="27">
        <f t="shared" si="5"/>
        <v>954.8305909309189</v>
      </c>
      <c r="E22" s="26">
        <f t="shared" si="6"/>
        <v>595.64862852877059</v>
      </c>
      <c r="F22" s="26">
        <f t="shared" si="9"/>
        <v>263.69890330905645</v>
      </c>
      <c r="G22" s="28">
        <f t="shared" si="10"/>
        <v>178430.8896553221</v>
      </c>
      <c r="H22" s="1"/>
      <c r="I22" s="1"/>
      <c r="J22" s="1"/>
      <c r="K22" s="1"/>
      <c r="L22" s="1"/>
      <c r="M22" s="1"/>
      <c r="N22" s="1"/>
      <c r="O22" s="75"/>
      <c r="P22" s="29">
        <f t="shared" si="13"/>
        <v>0.13500000000000006</v>
      </c>
      <c r="Q22" s="8">
        <f t="shared" si="1"/>
        <v>1279.6601113040374</v>
      </c>
      <c r="R22" s="8">
        <f t="shared" si="1"/>
        <v>1048.3459696879943</v>
      </c>
      <c r="S22" s="33">
        <f t="shared" si="1"/>
        <v>825.92846115524492</v>
      </c>
      <c r="T22" s="1"/>
      <c r="U22" s="1"/>
      <c r="V22" s="1"/>
      <c r="W22" s="1"/>
      <c r="X22" s="1"/>
      <c r="Y22" s="1"/>
      <c r="Z22" s="1"/>
      <c r="AA22" s="1"/>
      <c r="AB22" s="1"/>
      <c r="AC22" s="1"/>
      <c r="AD22" s="1"/>
      <c r="AE22" s="1"/>
      <c r="AF22" s="1"/>
    </row>
    <row r="23" spans="1:32" x14ac:dyDescent="0.4">
      <c r="A23" s="1"/>
      <c r="B23" s="25">
        <f t="shared" si="8"/>
        <v>7</v>
      </c>
      <c r="C23" s="26">
        <f t="shared" si="11"/>
        <v>178430.8896553221</v>
      </c>
      <c r="D23" s="27">
        <f t="shared" si="5"/>
        <v>954.8305909309189</v>
      </c>
      <c r="E23" s="26">
        <f t="shared" si="6"/>
        <v>594.76963218440699</v>
      </c>
      <c r="F23" s="26">
        <f t="shared" si="9"/>
        <v>264.57789965341999</v>
      </c>
      <c r="G23" s="28">
        <f t="shared" si="10"/>
        <v>178166.31175566869</v>
      </c>
      <c r="H23" s="1"/>
      <c r="I23" s="1"/>
      <c r="J23" s="1"/>
      <c r="K23" s="1"/>
      <c r="L23" s="1"/>
      <c r="M23" s="1"/>
      <c r="N23" s="1"/>
      <c r="O23" s="75"/>
      <c r="P23" s="29">
        <f t="shared" si="13"/>
        <v>0.14000000000000007</v>
      </c>
      <c r="Q23" s="8">
        <f t="shared" si="1"/>
        <v>1272.2632320479445</v>
      </c>
      <c r="R23" s="8">
        <f t="shared" si="1"/>
        <v>1042.2861663949998</v>
      </c>
      <c r="S23" s="33">
        <f t="shared" si="1"/>
        <v>821.15430820059021</v>
      </c>
      <c r="T23" s="1"/>
      <c r="U23" s="1"/>
      <c r="V23" s="1"/>
      <c r="W23" s="1"/>
      <c r="X23" s="1"/>
      <c r="Y23" s="1"/>
      <c r="Z23" s="1"/>
      <c r="AA23" s="1"/>
      <c r="AB23" s="1"/>
      <c r="AC23" s="1"/>
      <c r="AD23" s="1"/>
      <c r="AE23" s="1"/>
      <c r="AF23" s="1"/>
    </row>
    <row r="24" spans="1:32" ht="13.9" customHeight="1" x14ac:dyDescent="0.4">
      <c r="A24" s="1"/>
      <c r="B24" s="25">
        <f t="shared" si="8"/>
        <v>8</v>
      </c>
      <c r="C24" s="26">
        <f t="shared" si="11"/>
        <v>178166.31175566869</v>
      </c>
      <c r="D24" s="27">
        <f t="shared" si="5"/>
        <v>954.8305909309189</v>
      </c>
      <c r="E24" s="26">
        <f t="shared" si="6"/>
        <v>593.88770585222892</v>
      </c>
      <c r="F24" s="26">
        <f t="shared" si="9"/>
        <v>265.45982598559806</v>
      </c>
      <c r="G24" s="28">
        <f t="shared" si="10"/>
        <v>177900.85192968309</v>
      </c>
      <c r="H24" s="1"/>
      <c r="I24" s="1"/>
      <c r="J24" s="1"/>
      <c r="K24" s="1"/>
      <c r="L24" s="1"/>
      <c r="M24" s="1"/>
      <c r="N24" s="1"/>
      <c r="O24" s="75"/>
      <c r="P24" s="29">
        <f t="shared" si="13"/>
        <v>0.14500000000000007</v>
      </c>
      <c r="Q24" s="8">
        <f t="shared" si="1"/>
        <v>1264.866352791852</v>
      </c>
      <c r="R24" s="8">
        <f t="shared" si="1"/>
        <v>1036.226363102006</v>
      </c>
      <c r="S24" s="33">
        <f t="shared" si="1"/>
        <v>816.38015524593573</v>
      </c>
      <c r="T24" s="1"/>
      <c r="U24" s="1"/>
      <c r="V24" s="1"/>
      <c r="W24" s="1"/>
      <c r="X24" s="1"/>
      <c r="Y24" s="1"/>
      <c r="Z24" s="1"/>
      <c r="AA24" s="1"/>
      <c r="AB24" s="1"/>
      <c r="AC24" s="1"/>
      <c r="AD24" s="1"/>
      <c r="AE24" s="1"/>
      <c r="AF24" s="1"/>
    </row>
    <row r="25" spans="1:32" ht="14.25" customHeight="1" x14ac:dyDescent="0.4">
      <c r="A25" s="1"/>
      <c r="B25" s="25">
        <f t="shared" si="8"/>
        <v>9</v>
      </c>
      <c r="C25" s="26">
        <f t="shared" si="11"/>
        <v>177900.85192968309</v>
      </c>
      <c r="D25" s="27">
        <f t="shared" si="5"/>
        <v>954.8305909309189</v>
      </c>
      <c r="E25" s="26">
        <f t="shared" si="6"/>
        <v>593.00283976561036</v>
      </c>
      <c r="F25" s="26">
        <f t="shared" si="9"/>
        <v>266.34469207221673</v>
      </c>
      <c r="G25" s="28">
        <f t="shared" si="10"/>
        <v>177634.50723761087</v>
      </c>
      <c r="H25" s="1"/>
      <c r="I25" s="1"/>
      <c r="J25" s="1"/>
      <c r="K25" s="1"/>
      <c r="L25" s="1"/>
      <c r="M25" s="1"/>
      <c r="N25" s="1"/>
      <c r="O25" s="75"/>
      <c r="P25" s="29">
        <f t="shared" si="13"/>
        <v>0.15000000000000008</v>
      </c>
      <c r="Q25" s="8">
        <f t="shared" ref="Q25:S45" si="14">-PMT(((0.04)/$D$9),Q$4*$D$9,($D$5*(1-$P25)))</f>
        <v>1257.4694735357591</v>
      </c>
      <c r="R25" s="8">
        <f t="shared" si="14"/>
        <v>1030.1665598090117</v>
      </c>
      <c r="S25" s="33">
        <f t="shared" si="14"/>
        <v>811.60600229128102</v>
      </c>
      <c r="T25" s="1"/>
      <c r="U25" s="1"/>
      <c r="V25" s="1"/>
      <c r="W25" s="1"/>
      <c r="X25" s="1"/>
      <c r="Y25" s="1"/>
      <c r="Z25" s="1"/>
      <c r="AA25" s="1"/>
      <c r="AB25" s="1"/>
      <c r="AC25" s="1"/>
      <c r="AD25" s="1"/>
      <c r="AE25" s="1"/>
      <c r="AF25" s="1"/>
    </row>
    <row r="26" spans="1:32" ht="14.25" customHeight="1" x14ac:dyDescent="0.4">
      <c r="A26" s="1"/>
      <c r="B26" s="25">
        <f t="shared" si="8"/>
        <v>10</v>
      </c>
      <c r="C26" s="26">
        <f t="shared" si="11"/>
        <v>177634.50723761087</v>
      </c>
      <c r="D26" s="27">
        <f t="shared" si="5"/>
        <v>954.8305909309189</v>
      </c>
      <c r="E26" s="26">
        <f t="shared" si="6"/>
        <v>592.11502412536959</v>
      </c>
      <c r="F26" s="26">
        <f t="shared" si="9"/>
        <v>267.23250771245745</v>
      </c>
      <c r="G26" s="28">
        <f t="shared" si="10"/>
        <v>177367.2747298984</v>
      </c>
      <c r="H26" s="1"/>
      <c r="I26" s="1"/>
      <c r="J26" s="1"/>
      <c r="K26" s="1"/>
      <c r="L26" s="1"/>
      <c r="M26" s="1"/>
      <c r="N26" s="1"/>
      <c r="O26" s="75"/>
      <c r="P26" s="29">
        <f t="shared" ref="P26:P45" si="15">P25+0.005</f>
        <v>0.15500000000000008</v>
      </c>
      <c r="Q26" s="8">
        <f t="shared" si="14"/>
        <v>1250.0725942796666</v>
      </c>
      <c r="R26" s="8">
        <f t="shared" si="14"/>
        <v>1024.1067565160176</v>
      </c>
      <c r="S26" s="33">
        <f t="shared" si="14"/>
        <v>806.83184933662653</v>
      </c>
      <c r="T26" s="1"/>
      <c r="U26" s="1"/>
      <c r="V26" s="1"/>
      <c r="W26" s="1"/>
      <c r="X26" s="1"/>
      <c r="Y26" s="1"/>
      <c r="Z26" s="1"/>
      <c r="AA26" s="1"/>
      <c r="AB26" s="1"/>
      <c r="AC26" s="1"/>
      <c r="AD26" s="1"/>
      <c r="AE26" s="1"/>
      <c r="AF26" s="1"/>
    </row>
    <row r="27" spans="1:32" ht="14.25" customHeight="1" x14ac:dyDescent="0.4">
      <c r="A27" s="1"/>
      <c r="B27" s="25">
        <f t="shared" si="8"/>
        <v>11</v>
      </c>
      <c r="C27" s="26">
        <f t="shared" si="11"/>
        <v>177367.2747298984</v>
      </c>
      <c r="D27" s="27">
        <f t="shared" si="5"/>
        <v>954.8305909309189</v>
      </c>
      <c r="E27" s="26">
        <f t="shared" si="6"/>
        <v>591.22424909966139</v>
      </c>
      <c r="F27" s="26">
        <f t="shared" si="9"/>
        <v>268.1232827381657</v>
      </c>
      <c r="G27" s="28">
        <f t="shared" si="10"/>
        <v>177099.15144716023</v>
      </c>
      <c r="H27" s="1"/>
      <c r="I27" s="1"/>
      <c r="J27" s="1"/>
      <c r="K27" s="1"/>
      <c r="L27" s="1"/>
      <c r="M27" s="1"/>
      <c r="N27" s="1"/>
      <c r="O27" s="75"/>
      <c r="P27" s="29">
        <f t="shared" si="15"/>
        <v>0.16000000000000009</v>
      </c>
      <c r="Q27" s="8">
        <f t="shared" si="14"/>
        <v>1242.6757150235735</v>
      </c>
      <c r="R27" s="8">
        <f t="shared" si="14"/>
        <v>1018.0469532230231</v>
      </c>
      <c r="S27" s="33">
        <f t="shared" si="14"/>
        <v>802.05769638197182</v>
      </c>
      <c r="T27" s="1"/>
      <c r="U27" s="1"/>
      <c r="V27" s="1"/>
      <c r="W27" s="1"/>
      <c r="X27" s="1"/>
      <c r="Y27" s="1"/>
      <c r="Z27" s="1"/>
      <c r="AA27" s="1"/>
      <c r="AB27" s="1"/>
      <c r="AC27" s="1"/>
      <c r="AD27" s="1"/>
      <c r="AE27" s="1"/>
      <c r="AF27" s="1"/>
    </row>
    <row r="28" spans="1:32" ht="14.25" customHeight="1" x14ac:dyDescent="0.4">
      <c r="A28" s="1"/>
      <c r="B28" s="25">
        <f t="shared" si="8"/>
        <v>12</v>
      </c>
      <c r="C28" s="26">
        <f t="shared" si="11"/>
        <v>177099.15144716023</v>
      </c>
      <c r="D28" s="27">
        <f t="shared" si="5"/>
        <v>954.8305909309189</v>
      </c>
      <c r="E28" s="26">
        <f t="shared" si="6"/>
        <v>590.33050482386761</v>
      </c>
      <c r="F28" s="26">
        <f t="shared" si="9"/>
        <v>269.01702701395959</v>
      </c>
      <c r="G28" s="28">
        <f t="shared" si="10"/>
        <v>176830.13442014626</v>
      </c>
      <c r="H28" s="1"/>
      <c r="I28" s="1"/>
      <c r="J28" s="1"/>
      <c r="K28" s="1"/>
      <c r="L28" s="1"/>
      <c r="M28" s="1"/>
      <c r="N28" s="1"/>
      <c r="O28" s="75"/>
      <c r="P28" s="29">
        <f t="shared" si="15"/>
        <v>0.16500000000000009</v>
      </c>
      <c r="Q28" s="8">
        <f t="shared" si="14"/>
        <v>1235.2788357674813</v>
      </c>
      <c r="R28" s="8">
        <f t="shared" si="14"/>
        <v>1011.9871499300291</v>
      </c>
      <c r="S28" s="33">
        <f t="shared" si="14"/>
        <v>797.28354342731734</v>
      </c>
      <c r="T28" s="1"/>
      <c r="U28" s="1"/>
      <c r="V28" s="1"/>
      <c r="W28" s="1"/>
      <c r="X28" s="1"/>
      <c r="Y28" s="1"/>
      <c r="Z28" s="1"/>
      <c r="AA28" s="1"/>
      <c r="AB28" s="1"/>
      <c r="AC28" s="1"/>
      <c r="AD28" s="1"/>
      <c r="AE28" s="1"/>
      <c r="AF28" s="1"/>
    </row>
    <row r="29" spans="1:32" ht="14.25" customHeight="1" x14ac:dyDescent="0.4">
      <c r="A29" s="1"/>
      <c r="B29" s="25">
        <f t="shared" si="8"/>
        <v>13</v>
      </c>
      <c r="C29" s="26">
        <f t="shared" si="11"/>
        <v>176830.13442014626</v>
      </c>
      <c r="D29" s="27">
        <f t="shared" si="5"/>
        <v>954.8305909309189</v>
      </c>
      <c r="E29" s="26">
        <f t="shared" si="6"/>
        <v>589.43378140048765</v>
      </c>
      <c r="F29" s="26">
        <f t="shared" si="9"/>
        <v>269.91375043733944</v>
      </c>
      <c r="G29" s="28">
        <f t="shared" si="10"/>
        <v>176560.22066970891</v>
      </c>
      <c r="H29" s="1"/>
      <c r="I29" s="1"/>
      <c r="J29" s="1"/>
      <c r="K29" s="1"/>
      <c r="L29" s="1"/>
      <c r="M29" s="1"/>
      <c r="N29" s="1"/>
      <c r="O29" s="75"/>
      <c r="P29" s="29">
        <f t="shared" si="15"/>
        <v>0.1700000000000001</v>
      </c>
      <c r="Q29" s="8">
        <f t="shared" si="14"/>
        <v>1227.8819565113884</v>
      </c>
      <c r="R29" s="8">
        <f t="shared" si="14"/>
        <v>1005.9273466370348</v>
      </c>
      <c r="S29" s="33">
        <f t="shared" si="14"/>
        <v>792.50939047266263</v>
      </c>
      <c r="T29" s="1"/>
      <c r="U29" s="1"/>
      <c r="V29" s="1"/>
      <c r="W29" s="1"/>
      <c r="X29" s="1"/>
      <c r="Y29" s="1"/>
      <c r="Z29" s="1"/>
      <c r="AA29" s="1"/>
      <c r="AB29" s="1"/>
      <c r="AC29" s="1"/>
      <c r="AD29" s="1"/>
      <c r="AE29" s="1"/>
      <c r="AF29" s="1"/>
    </row>
    <row r="30" spans="1:32" ht="14.25" customHeight="1" x14ac:dyDescent="0.4">
      <c r="A30" s="1"/>
      <c r="B30" s="25">
        <f t="shared" si="8"/>
        <v>14</v>
      </c>
      <c r="C30" s="26">
        <f t="shared" si="11"/>
        <v>176560.22066970891</v>
      </c>
      <c r="D30" s="27">
        <f t="shared" si="5"/>
        <v>954.8305909309189</v>
      </c>
      <c r="E30" s="26">
        <f t="shared" si="6"/>
        <v>588.53406889902988</v>
      </c>
      <c r="F30" s="26">
        <f t="shared" si="9"/>
        <v>270.81346293879716</v>
      </c>
      <c r="G30" s="28">
        <f t="shared" si="10"/>
        <v>176289.40720677012</v>
      </c>
      <c r="H30" s="1"/>
      <c r="I30" s="1"/>
      <c r="J30" s="1"/>
      <c r="K30" s="1"/>
      <c r="L30" s="1"/>
      <c r="M30" s="1"/>
      <c r="N30" s="1"/>
      <c r="O30" s="75"/>
      <c r="P30" s="29">
        <f t="shared" si="15"/>
        <v>0.1750000000000001</v>
      </c>
      <c r="Q30" s="8">
        <f t="shared" si="14"/>
        <v>1220.4850772552957</v>
      </c>
      <c r="R30" s="8">
        <f t="shared" si="14"/>
        <v>999.86754334404077</v>
      </c>
      <c r="S30" s="33">
        <f t="shared" si="14"/>
        <v>787.73523751800815</v>
      </c>
      <c r="T30" s="1"/>
      <c r="U30" s="1"/>
      <c r="V30" s="1"/>
      <c r="W30" s="1"/>
      <c r="X30" s="1"/>
      <c r="Y30" s="1"/>
      <c r="Z30" s="1"/>
      <c r="AA30" s="1"/>
      <c r="AB30" s="1"/>
      <c r="AC30" s="1"/>
      <c r="AD30" s="1"/>
      <c r="AE30" s="1"/>
      <c r="AF30" s="1"/>
    </row>
    <row r="31" spans="1:32" ht="14.25" customHeight="1" x14ac:dyDescent="0.4">
      <c r="A31" s="1"/>
      <c r="B31" s="25">
        <f t="shared" si="8"/>
        <v>15</v>
      </c>
      <c r="C31" s="26">
        <f t="shared" si="11"/>
        <v>176289.40720677012</v>
      </c>
      <c r="D31" s="27">
        <f t="shared" si="5"/>
        <v>954.8305909309189</v>
      </c>
      <c r="E31" s="26">
        <f t="shared" si="6"/>
        <v>587.63135735590049</v>
      </c>
      <c r="F31" s="26">
        <f t="shared" si="9"/>
        <v>271.71617448192649</v>
      </c>
      <c r="G31" s="28">
        <f t="shared" si="10"/>
        <v>176017.69103228819</v>
      </c>
      <c r="H31" s="1"/>
      <c r="I31" s="1"/>
      <c r="J31" s="1"/>
      <c r="K31" s="1"/>
      <c r="L31" s="1"/>
      <c r="M31" s="1"/>
      <c r="N31" s="1"/>
      <c r="O31" s="75"/>
      <c r="P31" s="29">
        <f t="shared" si="15"/>
        <v>0.1800000000000001</v>
      </c>
      <c r="Q31" s="8">
        <f t="shared" si="14"/>
        <v>1213.0881979992027</v>
      </c>
      <c r="R31" s="8">
        <f t="shared" si="14"/>
        <v>993.80774005104638</v>
      </c>
      <c r="S31" s="33">
        <f t="shared" si="14"/>
        <v>782.96108456335344</v>
      </c>
      <c r="T31" s="1"/>
      <c r="U31" s="1"/>
      <c r="V31" s="1"/>
      <c r="W31" s="1"/>
      <c r="X31" s="1"/>
      <c r="Y31" s="1"/>
      <c r="Z31" s="1"/>
      <c r="AA31" s="1"/>
      <c r="AB31" s="1"/>
      <c r="AC31" s="1"/>
      <c r="AD31" s="1"/>
      <c r="AE31" s="1"/>
      <c r="AF31" s="1"/>
    </row>
    <row r="32" spans="1:32" ht="14.25" customHeight="1" x14ac:dyDescent="0.4">
      <c r="A32" s="1"/>
      <c r="B32" s="25">
        <f t="shared" si="8"/>
        <v>16</v>
      </c>
      <c r="C32" s="26">
        <f t="shared" si="11"/>
        <v>176017.69103228819</v>
      </c>
      <c r="D32" s="27">
        <f t="shared" si="5"/>
        <v>954.8305909309189</v>
      </c>
      <c r="E32" s="26">
        <f t="shared" si="6"/>
        <v>586.72563677429412</v>
      </c>
      <c r="F32" s="26">
        <f t="shared" si="9"/>
        <v>272.62189506353292</v>
      </c>
      <c r="G32" s="28">
        <f t="shared" si="10"/>
        <v>175745.06913722467</v>
      </c>
      <c r="H32" s="1"/>
      <c r="I32" s="1"/>
      <c r="J32" s="1"/>
      <c r="K32" s="1"/>
      <c r="L32" s="1"/>
      <c r="M32" s="1"/>
      <c r="N32" s="1"/>
      <c r="O32" s="75"/>
      <c r="P32" s="29">
        <f t="shared" si="15"/>
        <v>0.18500000000000011</v>
      </c>
      <c r="Q32" s="8">
        <f t="shared" si="14"/>
        <v>1205.6913187431105</v>
      </c>
      <c r="R32" s="8">
        <f t="shared" si="14"/>
        <v>987.74793675805233</v>
      </c>
      <c r="S32" s="33">
        <f t="shared" si="14"/>
        <v>778.18693160869896</v>
      </c>
      <c r="T32" s="1"/>
      <c r="U32" s="1"/>
      <c r="V32" s="1"/>
      <c r="W32" s="1"/>
      <c r="X32" s="1"/>
      <c r="Y32" s="1"/>
      <c r="Z32" s="1"/>
      <c r="AA32" s="1"/>
      <c r="AB32" s="1"/>
      <c r="AC32" s="1"/>
      <c r="AD32" s="1"/>
      <c r="AE32" s="1"/>
      <c r="AF32" s="1"/>
    </row>
    <row r="33" spans="1:32" ht="14.25" customHeight="1" x14ac:dyDescent="0.4">
      <c r="A33" s="1"/>
      <c r="B33" s="25">
        <f t="shared" si="8"/>
        <v>17</v>
      </c>
      <c r="C33" s="26">
        <f t="shared" si="11"/>
        <v>175745.06913722467</v>
      </c>
      <c r="D33" s="27">
        <f t="shared" si="5"/>
        <v>954.8305909309189</v>
      </c>
      <c r="E33" s="26">
        <f t="shared" si="6"/>
        <v>585.8168971240824</v>
      </c>
      <c r="F33" s="26">
        <f t="shared" si="9"/>
        <v>273.53063471374475</v>
      </c>
      <c r="G33" s="28">
        <f t="shared" si="10"/>
        <v>175471.53850251093</v>
      </c>
      <c r="H33" s="1"/>
      <c r="I33" s="1"/>
      <c r="J33" s="1"/>
      <c r="K33" s="1"/>
      <c r="L33" s="1"/>
      <c r="M33" s="1"/>
      <c r="N33" s="1"/>
      <c r="O33" s="75"/>
      <c r="P33" s="29">
        <f t="shared" si="15"/>
        <v>0.19000000000000011</v>
      </c>
      <c r="Q33" s="8">
        <f t="shared" si="14"/>
        <v>1198.2944394870176</v>
      </c>
      <c r="R33" s="8">
        <f t="shared" si="14"/>
        <v>981.68813346505817</v>
      </c>
      <c r="S33" s="33">
        <f t="shared" si="14"/>
        <v>773.41277865404425</v>
      </c>
      <c r="T33" s="1"/>
      <c r="U33" s="1"/>
      <c r="V33" s="1"/>
      <c r="W33" s="1"/>
      <c r="X33" s="1"/>
      <c r="Y33" s="1"/>
      <c r="Z33" s="1"/>
      <c r="AA33" s="1"/>
      <c r="AB33" s="1"/>
      <c r="AC33" s="1"/>
      <c r="AD33" s="1"/>
      <c r="AE33" s="1"/>
      <c r="AF33" s="1"/>
    </row>
    <row r="34" spans="1:32" ht="14.25" customHeight="1" x14ac:dyDescent="0.4">
      <c r="A34" s="1"/>
      <c r="B34" s="25">
        <f t="shared" si="8"/>
        <v>18</v>
      </c>
      <c r="C34" s="26">
        <f t="shared" si="11"/>
        <v>175471.53850251093</v>
      </c>
      <c r="D34" s="27">
        <f t="shared" si="5"/>
        <v>954.8305909309189</v>
      </c>
      <c r="E34" s="26">
        <f t="shared" si="6"/>
        <v>584.90512834170318</v>
      </c>
      <c r="F34" s="26">
        <f t="shared" si="9"/>
        <v>274.44240349612392</v>
      </c>
      <c r="G34" s="28">
        <f t="shared" si="10"/>
        <v>175197.0960990148</v>
      </c>
      <c r="H34" s="1"/>
      <c r="I34" s="1"/>
      <c r="J34" s="1"/>
      <c r="K34" s="1"/>
      <c r="L34" s="1"/>
      <c r="M34" s="1"/>
      <c r="N34" s="1"/>
      <c r="O34" s="75"/>
      <c r="P34" s="29">
        <f t="shared" si="15"/>
        <v>0.19500000000000012</v>
      </c>
      <c r="Q34" s="8">
        <f t="shared" si="14"/>
        <v>1190.8975602309249</v>
      </c>
      <c r="R34" s="8">
        <f t="shared" si="14"/>
        <v>975.62833017206412</v>
      </c>
      <c r="S34" s="33">
        <f t="shared" si="14"/>
        <v>768.63862569938976</v>
      </c>
      <c r="T34" s="1"/>
      <c r="U34" s="1"/>
      <c r="V34" s="1"/>
      <c r="W34" s="1"/>
      <c r="X34" s="1"/>
      <c r="Y34" s="1"/>
      <c r="Z34" s="1"/>
      <c r="AA34" s="1"/>
      <c r="AB34" s="1"/>
      <c r="AC34" s="1"/>
      <c r="AD34" s="1"/>
      <c r="AE34" s="1"/>
      <c r="AF34" s="1"/>
    </row>
    <row r="35" spans="1:32" ht="14.25" customHeight="1" x14ac:dyDescent="0.4">
      <c r="A35" s="1"/>
      <c r="B35" s="25">
        <f t="shared" si="8"/>
        <v>19</v>
      </c>
      <c r="C35" s="26">
        <f t="shared" si="11"/>
        <v>175197.0960990148</v>
      </c>
      <c r="D35" s="27">
        <f t="shared" si="5"/>
        <v>954.8305909309189</v>
      </c>
      <c r="E35" s="26">
        <f t="shared" si="6"/>
        <v>583.99032033004937</v>
      </c>
      <c r="F35" s="26">
        <f t="shared" si="9"/>
        <v>275.35721150777766</v>
      </c>
      <c r="G35" s="28">
        <f t="shared" si="10"/>
        <v>174921.73888750703</v>
      </c>
      <c r="H35" s="1"/>
      <c r="I35" s="1"/>
      <c r="J35" s="1"/>
      <c r="K35" s="1"/>
      <c r="L35" s="1"/>
      <c r="M35" s="1"/>
      <c r="N35" s="1"/>
      <c r="O35" s="75"/>
      <c r="P35" s="29">
        <f t="shared" si="15"/>
        <v>0.20000000000000012</v>
      </c>
      <c r="Q35" s="8">
        <f t="shared" si="14"/>
        <v>1183.500680974832</v>
      </c>
      <c r="R35" s="8">
        <f t="shared" si="14"/>
        <v>969.56852687906962</v>
      </c>
      <c r="S35" s="33">
        <f t="shared" si="14"/>
        <v>763.86447274473505</v>
      </c>
      <c r="T35" s="1"/>
      <c r="U35" s="1"/>
      <c r="V35" s="1"/>
      <c r="W35" s="1"/>
      <c r="X35" s="1"/>
      <c r="Y35" s="1"/>
      <c r="Z35" s="1"/>
      <c r="AA35" s="1"/>
      <c r="AB35" s="1"/>
      <c r="AC35" s="1"/>
      <c r="AD35" s="1"/>
      <c r="AE35" s="1"/>
      <c r="AF35" s="1"/>
    </row>
    <row r="36" spans="1:32" ht="14.25" customHeight="1" x14ac:dyDescent="0.4">
      <c r="A36" s="1"/>
      <c r="B36" s="25">
        <f t="shared" si="8"/>
        <v>20</v>
      </c>
      <c r="C36" s="26">
        <f t="shared" si="11"/>
        <v>174921.73888750703</v>
      </c>
      <c r="D36" s="27">
        <f t="shared" si="5"/>
        <v>954.8305909309189</v>
      </c>
      <c r="E36" s="26">
        <f t="shared" si="6"/>
        <v>583.07246295835682</v>
      </c>
      <c r="F36" s="26">
        <f t="shared" si="9"/>
        <v>276.27506887947021</v>
      </c>
      <c r="G36" s="28">
        <f t="shared" si="10"/>
        <v>174645.46381862756</v>
      </c>
      <c r="H36" s="1"/>
      <c r="I36" s="1"/>
      <c r="J36" s="1"/>
      <c r="K36" s="1"/>
      <c r="L36" s="1"/>
      <c r="M36" s="1"/>
      <c r="N36" s="1"/>
      <c r="O36" s="75"/>
      <c r="P36" s="29">
        <f t="shared" si="15"/>
        <v>0.20500000000000013</v>
      </c>
      <c r="Q36" s="8">
        <f t="shared" si="14"/>
        <v>1176.1038017187395</v>
      </c>
      <c r="R36" s="8">
        <f t="shared" si="14"/>
        <v>963.50872358607558</v>
      </c>
      <c r="S36" s="33">
        <f t="shared" si="14"/>
        <v>759.09031979008057</v>
      </c>
      <c r="T36" s="1"/>
      <c r="U36" s="1"/>
      <c r="V36" s="1"/>
      <c r="W36" s="1"/>
      <c r="X36" s="1"/>
      <c r="Y36" s="1"/>
      <c r="Z36" s="1"/>
      <c r="AA36" s="1"/>
      <c r="AB36" s="1"/>
      <c r="AC36" s="1"/>
      <c r="AD36" s="1"/>
      <c r="AE36" s="1"/>
      <c r="AF36" s="1"/>
    </row>
    <row r="37" spans="1:32" ht="14.25" customHeight="1" x14ac:dyDescent="0.4">
      <c r="A37" s="1"/>
      <c r="B37" s="25">
        <f t="shared" si="8"/>
        <v>21</v>
      </c>
      <c r="C37" s="26">
        <f t="shared" si="11"/>
        <v>174645.46381862756</v>
      </c>
      <c r="D37" s="27">
        <f t="shared" si="5"/>
        <v>954.8305909309189</v>
      </c>
      <c r="E37" s="26">
        <f t="shared" si="6"/>
        <v>582.15154606209194</v>
      </c>
      <c r="F37" s="26">
        <f t="shared" si="9"/>
        <v>277.1959857757351</v>
      </c>
      <c r="G37" s="28">
        <f t="shared" si="10"/>
        <v>174368.26783285182</v>
      </c>
      <c r="H37" s="1"/>
      <c r="I37" s="1"/>
      <c r="J37" s="1"/>
      <c r="K37" s="1"/>
      <c r="L37" s="1"/>
      <c r="M37" s="1"/>
      <c r="N37" s="1"/>
      <c r="O37" s="75"/>
      <c r="P37" s="29">
        <f t="shared" si="15"/>
        <v>0.21000000000000013</v>
      </c>
      <c r="Q37" s="8">
        <f t="shared" si="14"/>
        <v>1168.7069224626466</v>
      </c>
      <c r="R37" s="8">
        <f t="shared" si="14"/>
        <v>957.44892029308141</v>
      </c>
      <c r="S37" s="33">
        <f t="shared" si="14"/>
        <v>754.31616683542586</v>
      </c>
      <c r="T37" s="1"/>
      <c r="U37" s="1"/>
      <c r="V37" s="1"/>
      <c r="W37" s="1"/>
      <c r="X37" s="1"/>
      <c r="Y37" s="1"/>
      <c r="Z37" s="1"/>
      <c r="AA37" s="1"/>
      <c r="AB37" s="1"/>
      <c r="AC37" s="1"/>
      <c r="AD37" s="1"/>
      <c r="AE37" s="1"/>
      <c r="AF37" s="1"/>
    </row>
    <row r="38" spans="1:32" ht="14.25" customHeight="1" x14ac:dyDescent="0.4">
      <c r="A38" s="1"/>
      <c r="B38" s="25">
        <f t="shared" si="8"/>
        <v>22</v>
      </c>
      <c r="C38" s="26">
        <f t="shared" si="11"/>
        <v>174368.26783285182</v>
      </c>
      <c r="D38" s="27">
        <f t="shared" si="5"/>
        <v>954.8305909309189</v>
      </c>
      <c r="E38" s="26">
        <f t="shared" si="6"/>
        <v>581.22755944283949</v>
      </c>
      <c r="F38" s="26">
        <f t="shared" si="9"/>
        <v>278.11997239498754</v>
      </c>
      <c r="G38" s="28">
        <f t="shared" si="10"/>
        <v>174090.14786045684</v>
      </c>
      <c r="H38" s="1"/>
      <c r="I38" s="1"/>
      <c r="J38" s="1"/>
      <c r="K38" s="1"/>
      <c r="L38" s="1"/>
      <c r="M38" s="1"/>
      <c r="N38" s="1"/>
      <c r="O38" s="75"/>
      <c r="P38" s="29">
        <f t="shared" si="15"/>
        <v>0.21500000000000014</v>
      </c>
      <c r="Q38" s="8">
        <f t="shared" si="14"/>
        <v>1161.3100432065539</v>
      </c>
      <c r="R38" s="8">
        <f t="shared" si="14"/>
        <v>951.38911700008714</v>
      </c>
      <c r="S38" s="33">
        <f t="shared" si="14"/>
        <v>749.54201388077126</v>
      </c>
      <c r="T38" s="1"/>
      <c r="U38" s="1"/>
      <c r="V38" s="1"/>
      <c r="W38" s="1"/>
      <c r="X38" s="1"/>
      <c r="Y38" s="1"/>
      <c r="Z38" s="1"/>
      <c r="AA38" s="1"/>
      <c r="AB38" s="1"/>
      <c r="AC38" s="1"/>
      <c r="AD38" s="1"/>
      <c r="AE38" s="1"/>
      <c r="AF38" s="1"/>
    </row>
    <row r="39" spans="1:32" ht="14.25" customHeight="1" x14ac:dyDescent="0.4">
      <c r="A39" s="1"/>
      <c r="B39" s="25">
        <f t="shared" si="8"/>
        <v>23</v>
      </c>
      <c r="C39" s="26">
        <f t="shared" si="11"/>
        <v>174090.14786045684</v>
      </c>
      <c r="D39" s="27">
        <f t="shared" si="5"/>
        <v>954.8305909309189</v>
      </c>
      <c r="E39" s="26">
        <f t="shared" si="6"/>
        <v>580.30049286818962</v>
      </c>
      <c r="F39" s="26">
        <f t="shared" si="9"/>
        <v>279.04703896963753</v>
      </c>
      <c r="G39" s="28">
        <f t="shared" si="10"/>
        <v>173811.1008214872</v>
      </c>
      <c r="H39" s="1"/>
      <c r="I39" s="1"/>
      <c r="J39" s="1"/>
      <c r="K39" s="1"/>
      <c r="L39" s="1"/>
      <c r="M39" s="1"/>
      <c r="N39" s="1"/>
      <c r="O39" s="75"/>
      <c r="P39" s="29">
        <f t="shared" si="15"/>
        <v>0.22000000000000014</v>
      </c>
      <c r="Q39" s="8">
        <f t="shared" si="14"/>
        <v>1153.9131639504612</v>
      </c>
      <c r="R39" s="8">
        <f t="shared" si="14"/>
        <v>945.32931370709287</v>
      </c>
      <c r="S39" s="33">
        <f t="shared" si="14"/>
        <v>744.76786092611667</v>
      </c>
      <c r="T39" s="1"/>
      <c r="U39" s="1"/>
      <c r="V39" s="1"/>
      <c r="W39" s="1"/>
      <c r="X39" s="1"/>
      <c r="Y39" s="1"/>
      <c r="Z39" s="1"/>
      <c r="AA39" s="1"/>
      <c r="AB39" s="1"/>
      <c r="AC39" s="1"/>
      <c r="AD39" s="1"/>
      <c r="AE39" s="1"/>
      <c r="AF39" s="1"/>
    </row>
    <row r="40" spans="1:32" ht="14.25" customHeight="1" x14ac:dyDescent="0.4">
      <c r="A40" s="1"/>
      <c r="B40" s="25">
        <f t="shared" si="8"/>
        <v>24</v>
      </c>
      <c r="C40" s="26">
        <f t="shared" si="11"/>
        <v>173811.1008214872</v>
      </c>
      <c r="D40" s="27">
        <f t="shared" si="5"/>
        <v>954.8305909309189</v>
      </c>
      <c r="E40" s="26">
        <f t="shared" si="6"/>
        <v>579.37033607162414</v>
      </c>
      <c r="F40" s="26">
        <f t="shared" si="9"/>
        <v>279.97719576620295</v>
      </c>
      <c r="G40" s="28">
        <f t="shared" si="10"/>
        <v>173531.123625721</v>
      </c>
      <c r="H40" s="1"/>
      <c r="I40" s="1"/>
      <c r="J40" s="1"/>
      <c r="K40" s="1"/>
      <c r="L40" s="1"/>
      <c r="M40" s="1"/>
      <c r="N40" s="1"/>
      <c r="O40" s="75"/>
      <c r="P40" s="29">
        <f t="shared" si="15"/>
        <v>0.22500000000000014</v>
      </c>
      <c r="Q40" s="8">
        <f t="shared" si="14"/>
        <v>1146.5162846943686</v>
      </c>
      <c r="R40" s="8">
        <f t="shared" si="14"/>
        <v>939.2695104140987</v>
      </c>
      <c r="S40" s="33">
        <f t="shared" si="14"/>
        <v>739.99370797146207</v>
      </c>
      <c r="T40" s="1"/>
      <c r="U40" s="1"/>
      <c r="V40" s="1"/>
      <c r="W40" s="1"/>
      <c r="X40" s="1"/>
      <c r="Y40" s="1"/>
      <c r="Z40" s="1"/>
      <c r="AA40" s="1"/>
      <c r="AB40" s="1"/>
      <c r="AC40" s="1"/>
      <c r="AD40" s="1"/>
      <c r="AE40" s="1"/>
      <c r="AF40" s="1"/>
    </row>
    <row r="41" spans="1:32" ht="14.25" customHeight="1" x14ac:dyDescent="0.4">
      <c r="A41" s="1"/>
      <c r="B41" s="25">
        <f t="shared" si="8"/>
        <v>25</v>
      </c>
      <c r="C41" s="26">
        <f t="shared" si="11"/>
        <v>173531.123625721</v>
      </c>
      <c r="D41" s="27">
        <f t="shared" si="5"/>
        <v>954.8305909309189</v>
      </c>
      <c r="E41" s="26">
        <f t="shared" si="6"/>
        <v>578.43707875240341</v>
      </c>
      <c r="F41" s="26">
        <f t="shared" si="9"/>
        <v>280.91045308542368</v>
      </c>
      <c r="G41" s="28">
        <f t="shared" si="10"/>
        <v>173250.21317263559</v>
      </c>
      <c r="H41" s="1"/>
      <c r="I41" s="1"/>
      <c r="J41" s="1"/>
      <c r="K41" s="1"/>
      <c r="L41" s="1"/>
      <c r="M41" s="1"/>
      <c r="N41" s="1"/>
      <c r="O41" s="75"/>
      <c r="P41" s="29">
        <f t="shared" si="15"/>
        <v>0.23000000000000015</v>
      </c>
      <c r="Q41" s="8">
        <f t="shared" si="14"/>
        <v>1139.1194054382759</v>
      </c>
      <c r="R41" s="8">
        <f t="shared" si="14"/>
        <v>933.20970712110466</v>
      </c>
      <c r="S41" s="33">
        <f t="shared" si="14"/>
        <v>735.21955501680748</v>
      </c>
      <c r="T41" s="1"/>
      <c r="U41" s="1"/>
      <c r="V41" s="1"/>
      <c r="W41" s="1"/>
      <c r="X41" s="1"/>
      <c r="Y41" s="1"/>
      <c r="Z41" s="1"/>
      <c r="AA41" s="1"/>
      <c r="AB41" s="1"/>
      <c r="AC41" s="1"/>
      <c r="AD41" s="1"/>
      <c r="AE41" s="1"/>
      <c r="AF41" s="1"/>
    </row>
    <row r="42" spans="1:32" ht="14.25" customHeight="1" x14ac:dyDescent="0.4">
      <c r="A42" s="1"/>
      <c r="B42" s="25">
        <f t="shared" si="8"/>
        <v>26</v>
      </c>
      <c r="C42" s="26">
        <f t="shared" si="11"/>
        <v>173250.21317263559</v>
      </c>
      <c r="D42" s="27">
        <f t="shared" si="5"/>
        <v>954.8305909309189</v>
      </c>
      <c r="E42" s="26">
        <f t="shared" si="6"/>
        <v>577.50071057545199</v>
      </c>
      <c r="F42" s="26">
        <f t="shared" si="9"/>
        <v>281.8468212623751</v>
      </c>
      <c r="G42" s="28">
        <f t="shared" si="10"/>
        <v>172968.3663513732</v>
      </c>
      <c r="H42" s="1"/>
      <c r="I42" s="1"/>
      <c r="J42" s="1"/>
      <c r="K42" s="1"/>
      <c r="L42" s="1"/>
      <c r="M42" s="1"/>
      <c r="N42" s="1"/>
      <c r="O42" s="75"/>
      <c r="P42" s="29">
        <f t="shared" si="15"/>
        <v>0.23500000000000015</v>
      </c>
      <c r="Q42" s="8">
        <f t="shared" si="14"/>
        <v>1131.7225261821832</v>
      </c>
      <c r="R42" s="8">
        <f t="shared" si="14"/>
        <v>927.14990382811038</v>
      </c>
      <c r="S42" s="33">
        <f t="shared" si="14"/>
        <v>730.44540206215288</v>
      </c>
      <c r="T42" s="1"/>
      <c r="U42" s="1"/>
      <c r="V42" s="1"/>
      <c r="W42" s="1"/>
      <c r="X42" s="1"/>
      <c r="Y42" s="1"/>
      <c r="Z42" s="1"/>
      <c r="AA42" s="1"/>
      <c r="AB42" s="1"/>
      <c r="AC42" s="1"/>
      <c r="AD42" s="1"/>
      <c r="AE42" s="1"/>
      <c r="AF42" s="1"/>
    </row>
    <row r="43" spans="1:32" ht="14.25" customHeight="1" x14ac:dyDescent="0.4">
      <c r="A43" s="1"/>
      <c r="B43" s="25">
        <f t="shared" si="8"/>
        <v>27</v>
      </c>
      <c r="C43" s="26">
        <f t="shared" si="11"/>
        <v>172968.3663513732</v>
      </c>
      <c r="D43" s="27">
        <f t="shared" si="5"/>
        <v>954.8305909309189</v>
      </c>
      <c r="E43" s="26">
        <f t="shared" si="6"/>
        <v>576.56122117124403</v>
      </c>
      <c r="F43" s="26">
        <f t="shared" si="9"/>
        <v>282.78631066658301</v>
      </c>
      <c r="G43" s="28">
        <f t="shared" si="10"/>
        <v>172685.58004070661</v>
      </c>
      <c r="H43" s="1"/>
      <c r="I43" s="1"/>
      <c r="J43" s="1"/>
      <c r="K43" s="1"/>
      <c r="L43" s="1"/>
      <c r="M43" s="1"/>
      <c r="N43" s="1"/>
      <c r="O43" s="75"/>
      <c r="P43" s="29">
        <f t="shared" si="15"/>
        <v>0.24000000000000016</v>
      </c>
      <c r="Q43" s="8">
        <f t="shared" si="14"/>
        <v>1124.3256469260905</v>
      </c>
      <c r="R43" s="8">
        <f t="shared" si="14"/>
        <v>921.09010053511622</v>
      </c>
      <c r="S43" s="33">
        <f t="shared" si="14"/>
        <v>725.67124910749828</v>
      </c>
      <c r="T43" s="1"/>
      <c r="U43" s="1"/>
      <c r="V43" s="1"/>
      <c r="W43" s="1"/>
      <c r="X43" s="1"/>
      <c r="Y43" s="1"/>
      <c r="Z43" s="1"/>
      <c r="AA43" s="1"/>
      <c r="AB43" s="1"/>
      <c r="AC43" s="1"/>
      <c r="AD43" s="1"/>
      <c r="AE43" s="1"/>
      <c r="AF43" s="1"/>
    </row>
    <row r="44" spans="1:32" ht="14.25" customHeight="1" x14ac:dyDescent="0.4">
      <c r="A44" s="1"/>
      <c r="B44" s="25">
        <f t="shared" si="8"/>
        <v>28</v>
      </c>
      <c r="C44" s="26">
        <f t="shared" si="11"/>
        <v>172685.58004070661</v>
      </c>
      <c r="D44" s="27">
        <f t="shared" si="5"/>
        <v>954.8305909309189</v>
      </c>
      <c r="E44" s="26">
        <f t="shared" si="6"/>
        <v>575.61860013568878</v>
      </c>
      <c r="F44" s="26">
        <f t="shared" si="9"/>
        <v>283.72893170213825</v>
      </c>
      <c r="G44" s="28">
        <f t="shared" si="10"/>
        <v>172401.85110900446</v>
      </c>
      <c r="H44" s="1"/>
      <c r="I44" s="1"/>
      <c r="J44" s="1"/>
      <c r="K44" s="1"/>
      <c r="L44" s="1"/>
      <c r="M44" s="1"/>
      <c r="N44" s="1"/>
      <c r="O44" s="75"/>
      <c r="P44" s="29">
        <f t="shared" si="15"/>
        <v>0.24500000000000016</v>
      </c>
      <c r="Q44" s="8">
        <f t="shared" si="14"/>
        <v>1116.9287676699978</v>
      </c>
      <c r="R44" s="8">
        <f t="shared" si="14"/>
        <v>915.03029724212195</v>
      </c>
      <c r="S44" s="33">
        <f t="shared" si="14"/>
        <v>720.89709615284369</v>
      </c>
      <c r="T44" s="1"/>
      <c r="U44" s="1"/>
      <c r="V44" s="1"/>
      <c r="W44" s="1"/>
      <c r="X44" s="1"/>
      <c r="Y44" s="1"/>
      <c r="Z44" s="1"/>
      <c r="AA44" s="1"/>
      <c r="AB44" s="1"/>
      <c r="AC44" s="1"/>
      <c r="AD44" s="1"/>
      <c r="AE44" s="1"/>
      <c r="AF44" s="1"/>
    </row>
    <row r="45" spans="1:32" ht="14.25" customHeight="1" thickBot="1" x14ac:dyDescent="0.45">
      <c r="A45" s="1"/>
      <c r="B45" s="25">
        <f t="shared" si="8"/>
        <v>29</v>
      </c>
      <c r="C45" s="26">
        <f t="shared" si="11"/>
        <v>172401.85110900446</v>
      </c>
      <c r="D45" s="27">
        <f t="shared" si="5"/>
        <v>954.8305909309189</v>
      </c>
      <c r="E45" s="26">
        <f t="shared" si="6"/>
        <v>574.6728370300151</v>
      </c>
      <c r="F45" s="26">
        <f t="shared" si="9"/>
        <v>284.67469480781205</v>
      </c>
      <c r="G45" s="28">
        <f t="shared" si="10"/>
        <v>172117.17641419664</v>
      </c>
      <c r="H45" s="1"/>
      <c r="I45" s="1"/>
      <c r="J45" s="1"/>
      <c r="K45" s="1"/>
      <c r="L45" s="1"/>
      <c r="M45" s="1"/>
      <c r="N45" s="1"/>
      <c r="O45" s="76"/>
      <c r="P45" s="34">
        <f t="shared" si="15"/>
        <v>0.25000000000000017</v>
      </c>
      <c r="Q45" s="35">
        <f t="shared" si="14"/>
        <v>1109.5318884139049</v>
      </c>
      <c r="R45" s="35">
        <f t="shared" si="14"/>
        <v>908.97049394912767</v>
      </c>
      <c r="S45" s="36">
        <f t="shared" si="14"/>
        <v>716.12294319818898</v>
      </c>
      <c r="T45" s="1"/>
      <c r="U45" s="1"/>
      <c r="V45" s="1"/>
      <c r="W45" s="1"/>
      <c r="X45" s="1"/>
      <c r="Y45" s="1"/>
      <c r="Z45" s="1"/>
      <c r="AA45" s="1"/>
      <c r="AB45" s="1"/>
      <c r="AC45" s="1"/>
      <c r="AD45" s="1"/>
      <c r="AE45" s="1"/>
      <c r="AF45" s="1"/>
    </row>
    <row r="46" spans="1:32" ht="14.25" customHeight="1" x14ac:dyDescent="0.4">
      <c r="A46" s="1"/>
      <c r="B46" s="25">
        <f t="shared" si="8"/>
        <v>30</v>
      </c>
      <c r="C46" s="26">
        <f t="shared" si="11"/>
        <v>172117.17641419664</v>
      </c>
      <c r="D46" s="27">
        <f t="shared" si="5"/>
        <v>954.8305909309189</v>
      </c>
      <c r="E46" s="26">
        <f t="shared" si="6"/>
        <v>573.72392138065572</v>
      </c>
      <c r="F46" s="26">
        <f t="shared" si="9"/>
        <v>285.62361045717142</v>
      </c>
      <c r="G46" s="28">
        <f t="shared" si="10"/>
        <v>171831.55280373947</v>
      </c>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14.25" customHeight="1" x14ac:dyDescent="0.4">
      <c r="A47" s="1"/>
      <c r="B47" s="25">
        <f t="shared" si="8"/>
        <v>31</v>
      </c>
      <c r="C47" s="26">
        <f t="shared" si="11"/>
        <v>171831.55280373947</v>
      </c>
      <c r="D47" s="27">
        <f t="shared" si="5"/>
        <v>954.8305909309189</v>
      </c>
      <c r="E47" s="26">
        <f t="shared" si="6"/>
        <v>572.77184267913174</v>
      </c>
      <c r="F47" s="26">
        <f t="shared" si="9"/>
        <v>286.57568915869535</v>
      </c>
      <c r="G47" s="28">
        <f t="shared" si="10"/>
        <v>171544.97711458078</v>
      </c>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14.25" customHeight="1" x14ac:dyDescent="0.4">
      <c r="A48" s="1"/>
      <c r="B48" s="25">
        <f t="shared" si="8"/>
        <v>32</v>
      </c>
      <c r="C48" s="26">
        <f t="shared" si="11"/>
        <v>171544.97711458078</v>
      </c>
      <c r="D48" s="27">
        <f t="shared" si="5"/>
        <v>954.8305909309189</v>
      </c>
      <c r="E48" s="26">
        <f t="shared" si="6"/>
        <v>571.81659038193607</v>
      </c>
      <c r="F48" s="26">
        <f t="shared" si="9"/>
        <v>287.53094145589102</v>
      </c>
      <c r="G48" s="28">
        <f t="shared" si="10"/>
        <v>171257.44617312489</v>
      </c>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14.25" customHeight="1" x14ac:dyDescent="0.4">
      <c r="A49" s="1"/>
      <c r="B49" s="25">
        <f t="shared" si="8"/>
        <v>33</v>
      </c>
      <c r="C49" s="26">
        <f t="shared" si="11"/>
        <v>171257.44617312489</v>
      </c>
      <c r="D49" s="27">
        <f t="shared" ref="D49:D80" si="16">IF(B49&lt;&gt;"",IF(C49&gt;$D$11,$D$11,$C49),"")</f>
        <v>954.8305909309189</v>
      </c>
      <c r="E49" s="26">
        <f t="shared" ref="E49:E81" si="17">IF(B49&lt;&gt;"",-IPMT(($D$7/$D$9),B49,$D$10,($D$5-$D$6)),"")</f>
        <v>570.85815391041638</v>
      </c>
      <c r="F49" s="26">
        <f t="shared" si="9"/>
        <v>288.4893779274106</v>
      </c>
      <c r="G49" s="28">
        <f t="shared" si="10"/>
        <v>170968.95679519748</v>
      </c>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14.25" customHeight="1" x14ac:dyDescent="0.4">
      <c r="A50" s="1"/>
      <c r="B50" s="25">
        <f t="shared" si="8"/>
        <v>34</v>
      </c>
      <c r="C50" s="26">
        <f t="shared" si="11"/>
        <v>170968.95679519748</v>
      </c>
      <c r="D50" s="27">
        <f t="shared" si="16"/>
        <v>954.8305909309189</v>
      </c>
      <c r="E50" s="26">
        <f t="shared" si="17"/>
        <v>569.89652265065843</v>
      </c>
      <c r="F50" s="26">
        <f t="shared" si="9"/>
        <v>289.45100918716867</v>
      </c>
      <c r="G50" s="28">
        <f t="shared" si="10"/>
        <v>170679.5057860103</v>
      </c>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14.25" customHeight="1" x14ac:dyDescent="0.4">
      <c r="A51" s="1"/>
      <c r="B51" s="25">
        <f t="shared" si="8"/>
        <v>35</v>
      </c>
      <c r="C51" s="26">
        <f t="shared" si="11"/>
        <v>170679.5057860103</v>
      </c>
      <c r="D51" s="27">
        <f t="shared" si="16"/>
        <v>954.8305909309189</v>
      </c>
      <c r="E51" s="26">
        <f t="shared" si="17"/>
        <v>568.93168595336783</v>
      </c>
      <c r="F51" s="26">
        <f t="shared" si="9"/>
        <v>290.41584588445926</v>
      </c>
      <c r="G51" s="28">
        <f t="shared" si="10"/>
        <v>170389.08994012585</v>
      </c>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14.25" customHeight="1" x14ac:dyDescent="0.4">
      <c r="A52" s="1"/>
      <c r="B52" s="25">
        <f t="shared" si="8"/>
        <v>36</v>
      </c>
      <c r="C52" s="26">
        <f t="shared" si="11"/>
        <v>170389.08994012585</v>
      </c>
      <c r="D52" s="27">
        <f t="shared" si="16"/>
        <v>954.8305909309189</v>
      </c>
      <c r="E52" s="26">
        <f t="shared" si="17"/>
        <v>567.96363313375298</v>
      </c>
      <c r="F52" s="26">
        <f t="shared" si="9"/>
        <v>291.38389870407411</v>
      </c>
      <c r="G52" s="28">
        <f t="shared" si="10"/>
        <v>170097.70604142177</v>
      </c>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4.25" customHeight="1" x14ac:dyDescent="0.4">
      <c r="A53" s="1"/>
      <c r="B53" s="25">
        <f t="shared" si="8"/>
        <v>37</v>
      </c>
      <c r="C53" s="26">
        <f t="shared" si="11"/>
        <v>170097.70604142177</v>
      </c>
      <c r="D53" s="27">
        <f t="shared" si="16"/>
        <v>954.8305909309189</v>
      </c>
      <c r="E53" s="26">
        <f t="shared" si="17"/>
        <v>566.99235347140609</v>
      </c>
      <c r="F53" s="26">
        <f t="shared" si="9"/>
        <v>292.355178366421</v>
      </c>
      <c r="G53" s="28">
        <f t="shared" si="10"/>
        <v>169805.35086305536</v>
      </c>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14.25" customHeight="1" x14ac:dyDescent="0.4">
      <c r="A54" s="1"/>
      <c r="B54" s="25">
        <f t="shared" si="8"/>
        <v>38</v>
      </c>
      <c r="C54" s="26">
        <f t="shared" si="11"/>
        <v>169805.35086305536</v>
      </c>
      <c r="D54" s="27">
        <f t="shared" si="16"/>
        <v>954.8305909309189</v>
      </c>
      <c r="E54" s="26">
        <f t="shared" si="17"/>
        <v>566.01783621018467</v>
      </c>
      <c r="F54" s="26">
        <f t="shared" si="9"/>
        <v>293.32969562764237</v>
      </c>
      <c r="G54" s="28">
        <f t="shared" si="10"/>
        <v>169512.02116742771</v>
      </c>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4.25" customHeight="1" x14ac:dyDescent="0.4">
      <c r="A55" s="1"/>
      <c r="B55" s="25">
        <f t="shared" si="8"/>
        <v>39</v>
      </c>
      <c r="C55" s="26">
        <f t="shared" si="11"/>
        <v>169512.02116742771</v>
      </c>
      <c r="D55" s="27">
        <f t="shared" si="16"/>
        <v>954.8305909309189</v>
      </c>
      <c r="E55" s="26">
        <f t="shared" si="17"/>
        <v>565.04007055809245</v>
      </c>
      <c r="F55" s="26">
        <f t="shared" si="9"/>
        <v>294.30746127973453</v>
      </c>
      <c r="G55" s="28">
        <f t="shared" si="10"/>
        <v>169217.71370614797</v>
      </c>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14.25" customHeight="1" x14ac:dyDescent="0.4">
      <c r="A56" s="1"/>
      <c r="B56" s="25">
        <f t="shared" si="8"/>
        <v>40</v>
      </c>
      <c r="C56" s="26">
        <f t="shared" si="11"/>
        <v>169217.71370614797</v>
      </c>
      <c r="D56" s="27">
        <f t="shared" si="16"/>
        <v>954.8305909309189</v>
      </c>
      <c r="E56" s="26">
        <f t="shared" si="17"/>
        <v>564.05904568716005</v>
      </c>
      <c r="F56" s="26">
        <f t="shared" si="9"/>
        <v>295.28848615066704</v>
      </c>
      <c r="G56" s="28">
        <f t="shared" si="10"/>
        <v>168922.4252199973</v>
      </c>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4.25" customHeight="1" x14ac:dyDescent="0.4">
      <c r="A57" s="1"/>
      <c r="B57" s="25">
        <f t="shared" si="8"/>
        <v>41</v>
      </c>
      <c r="C57" s="26">
        <f t="shared" si="11"/>
        <v>168922.4252199973</v>
      </c>
      <c r="D57" s="27">
        <f t="shared" si="16"/>
        <v>954.8305909309189</v>
      </c>
      <c r="E57" s="26">
        <f t="shared" si="17"/>
        <v>563.07475073332455</v>
      </c>
      <c r="F57" s="26">
        <f t="shared" si="9"/>
        <v>296.27278110450254</v>
      </c>
      <c r="G57" s="28">
        <f t="shared" si="10"/>
        <v>168626.15243889281</v>
      </c>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14.25" customHeight="1" x14ac:dyDescent="0.4">
      <c r="A58" s="1"/>
      <c r="B58" s="25">
        <f t="shared" si="8"/>
        <v>42</v>
      </c>
      <c r="C58" s="26">
        <f t="shared" si="11"/>
        <v>168626.15243889281</v>
      </c>
      <c r="D58" s="27">
        <f t="shared" si="16"/>
        <v>954.8305909309189</v>
      </c>
      <c r="E58" s="26">
        <f t="shared" si="17"/>
        <v>562.08717479630945</v>
      </c>
      <c r="F58" s="26">
        <f t="shared" si="9"/>
        <v>297.26035704151758</v>
      </c>
      <c r="G58" s="28">
        <f t="shared" si="10"/>
        <v>168328.89208185129</v>
      </c>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4.25" customHeight="1" x14ac:dyDescent="0.4">
      <c r="A59" s="1"/>
      <c r="B59" s="25">
        <f t="shared" si="8"/>
        <v>43</v>
      </c>
      <c r="C59" s="26">
        <f t="shared" si="11"/>
        <v>168328.89208185129</v>
      </c>
      <c r="D59" s="27">
        <f t="shared" si="16"/>
        <v>954.8305909309189</v>
      </c>
      <c r="E59" s="26">
        <f t="shared" si="17"/>
        <v>561.09630693950442</v>
      </c>
      <c r="F59" s="26">
        <f t="shared" si="9"/>
        <v>298.25122489832268</v>
      </c>
      <c r="G59" s="28">
        <f t="shared" si="10"/>
        <v>168030.64085695296</v>
      </c>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14.25" customHeight="1" x14ac:dyDescent="0.4">
      <c r="A60" s="1"/>
      <c r="B60" s="25">
        <f t="shared" si="8"/>
        <v>44</v>
      </c>
      <c r="C60" s="26">
        <f t="shared" si="11"/>
        <v>168030.64085695296</v>
      </c>
      <c r="D60" s="27">
        <f t="shared" si="16"/>
        <v>954.8305909309189</v>
      </c>
      <c r="E60" s="26">
        <f t="shared" si="17"/>
        <v>560.10213618984335</v>
      </c>
      <c r="F60" s="26">
        <f t="shared" si="9"/>
        <v>299.24539564798368</v>
      </c>
      <c r="G60" s="28">
        <f t="shared" si="10"/>
        <v>167731.39546130499</v>
      </c>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14.25" customHeight="1" x14ac:dyDescent="0.4">
      <c r="A61" s="1"/>
      <c r="B61" s="25">
        <f t="shared" si="8"/>
        <v>45</v>
      </c>
      <c r="C61" s="26">
        <f t="shared" si="11"/>
        <v>167731.39546130499</v>
      </c>
      <c r="D61" s="27">
        <f t="shared" si="16"/>
        <v>954.8305909309189</v>
      </c>
      <c r="E61" s="26">
        <f t="shared" si="17"/>
        <v>559.10465153768337</v>
      </c>
      <c r="F61" s="26">
        <f t="shared" si="9"/>
        <v>300.24288030014361</v>
      </c>
      <c r="G61" s="28">
        <f t="shared" si="10"/>
        <v>167431.15258100483</v>
      </c>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4.25" customHeight="1" x14ac:dyDescent="0.4">
      <c r="A62" s="1"/>
      <c r="B62" s="25">
        <f t="shared" si="8"/>
        <v>46</v>
      </c>
      <c r="C62" s="26">
        <f t="shared" si="11"/>
        <v>167431.15258100483</v>
      </c>
      <c r="D62" s="27">
        <f t="shared" si="16"/>
        <v>954.8305909309189</v>
      </c>
      <c r="E62" s="26">
        <f t="shared" si="17"/>
        <v>558.10384193668301</v>
      </c>
      <c r="F62" s="26">
        <f t="shared" si="9"/>
        <v>301.24368990114408</v>
      </c>
      <c r="G62" s="28">
        <f t="shared" si="10"/>
        <v>167129.9088911037</v>
      </c>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14.25" customHeight="1" x14ac:dyDescent="0.4">
      <c r="A63" s="1"/>
      <c r="B63" s="25">
        <f t="shared" si="8"/>
        <v>47</v>
      </c>
      <c r="C63" s="26">
        <f t="shared" si="11"/>
        <v>167129.9088911037</v>
      </c>
      <c r="D63" s="27">
        <f t="shared" si="16"/>
        <v>954.8305909309189</v>
      </c>
      <c r="E63" s="26">
        <f t="shared" si="17"/>
        <v>557.09969630367914</v>
      </c>
      <c r="F63" s="26">
        <f t="shared" si="9"/>
        <v>302.2478355341479</v>
      </c>
      <c r="G63" s="28">
        <f t="shared" si="10"/>
        <v>166827.66105556954</v>
      </c>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14.25" customHeight="1" x14ac:dyDescent="0.4">
      <c r="A64" s="1"/>
      <c r="B64" s="25">
        <f t="shared" si="8"/>
        <v>48</v>
      </c>
      <c r="C64" s="26">
        <f t="shared" si="11"/>
        <v>166827.66105556954</v>
      </c>
      <c r="D64" s="27">
        <f t="shared" si="16"/>
        <v>954.8305909309189</v>
      </c>
      <c r="E64" s="26">
        <f t="shared" si="17"/>
        <v>556.09220351856538</v>
      </c>
      <c r="F64" s="26">
        <f t="shared" si="9"/>
        <v>303.25532831926176</v>
      </c>
      <c r="G64" s="28">
        <f t="shared" si="10"/>
        <v>166524.40572725027</v>
      </c>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14.25" customHeight="1" x14ac:dyDescent="0.4">
      <c r="A65" s="1"/>
      <c r="B65" s="25">
        <f t="shared" si="8"/>
        <v>49</v>
      </c>
      <c r="C65" s="26">
        <f t="shared" si="11"/>
        <v>166524.40572725027</v>
      </c>
      <c r="D65" s="27">
        <f t="shared" si="16"/>
        <v>954.8305909309189</v>
      </c>
      <c r="E65" s="26">
        <f t="shared" si="17"/>
        <v>555.08135242416779</v>
      </c>
      <c r="F65" s="26">
        <f t="shared" si="9"/>
        <v>304.26617941365936</v>
      </c>
      <c r="G65" s="28">
        <f t="shared" si="10"/>
        <v>166220.13954783662</v>
      </c>
      <c r="H65" s="1"/>
      <c r="I65" s="1"/>
      <c r="J65" s="1"/>
      <c r="K65" s="1"/>
      <c r="L65" s="1"/>
      <c r="M65" s="1"/>
      <c r="N65" s="1"/>
      <c r="O65" s="1"/>
      <c r="P65" s="1"/>
      <c r="Q65" s="1"/>
      <c r="R65" s="1"/>
      <c r="S65" s="1"/>
      <c r="T65" s="1"/>
      <c r="U65" s="1"/>
      <c r="V65" s="1"/>
      <c r="W65" s="1"/>
      <c r="X65" s="1"/>
      <c r="Y65" s="1"/>
      <c r="Z65" s="1"/>
      <c r="AA65" s="1"/>
      <c r="AB65" s="1"/>
      <c r="AC65" s="1"/>
      <c r="AD65" s="1"/>
      <c r="AE65" s="1"/>
      <c r="AF65" s="1"/>
    </row>
    <row r="66" spans="1:32" x14ac:dyDescent="0.4">
      <c r="A66" s="1"/>
      <c r="B66" s="25">
        <f t="shared" si="8"/>
        <v>50</v>
      </c>
      <c r="C66" s="26">
        <f t="shared" si="11"/>
        <v>166220.13954783662</v>
      </c>
      <c r="D66" s="27">
        <f t="shared" si="16"/>
        <v>954.8305909309189</v>
      </c>
      <c r="E66" s="26">
        <f t="shared" si="17"/>
        <v>554.06713182612214</v>
      </c>
      <c r="F66" s="26">
        <f t="shared" si="9"/>
        <v>305.28040001170484</v>
      </c>
      <c r="G66" s="28">
        <f t="shared" si="10"/>
        <v>165914.8591478249</v>
      </c>
      <c r="H66" s="1"/>
      <c r="I66" s="1"/>
      <c r="J66" s="1"/>
      <c r="K66" s="1"/>
      <c r="L66" s="1"/>
      <c r="M66" s="1"/>
      <c r="N66" s="1"/>
      <c r="O66" s="1"/>
      <c r="P66" s="1"/>
      <c r="Q66" s="1"/>
      <c r="R66" s="1"/>
      <c r="S66" s="1"/>
      <c r="T66" s="1"/>
      <c r="U66" s="1"/>
      <c r="V66" s="1"/>
      <c r="W66" s="1"/>
      <c r="X66" s="1"/>
      <c r="Y66" s="1"/>
      <c r="Z66" s="1"/>
      <c r="AA66" s="1"/>
      <c r="AB66" s="1"/>
      <c r="AC66" s="1"/>
      <c r="AD66" s="1"/>
      <c r="AE66" s="1"/>
      <c r="AF66" s="1"/>
    </row>
    <row r="67" spans="1:32" x14ac:dyDescent="0.4">
      <c r="A67" s="1"/>
      <c r="B67" s="25">
        <f t="shared" si="8"/>
        <v>51</v>
      </c>
      <c r="C67" s="26">
        <f t="shared" si="11"/>
        <v>165914.8591478249</v>
      </c>
      <c r="D67" s="27">
        <f t="shared" si="16"/>
        <v>954.8305909309189</v>
      </c>
      <c r="E67" s="26">
        <f t="shared" si="17"/>
        <v>553.04953049274991</v>
      </c>
      <c r="F67" s="26">
        <f t="shared" si="9"/>
        <v>306.29800134507718</v>
      </c>
      <c r="G67" s="28">
        <f t="shared" si="10"/>
        <v>165608.56114647983</v>
      </c>
      <c r="H67" s="1"/>
      <c r="I67" s="1"/>
      <c r="J67" s="1"/>
      <c r="K67" s="1"/>
      <c r="L67" s="1"/>
      <c r="M67" s="1"/>
      <c r="N67" s="1"/>
      <c r="O67" s="1"/>
      <c r="P67" s="1"/>
      <c r="Q67" s="1"/>
      <c r="R67" s="1"/>
      <c r="S67" s="1"/>
      <c r="T67" s="1"/>
      <c r="U67" s="1"/>
      <c r="V67" s="1"/>
      <c r="W67" s="1"/>
      <c r="X67" s="1"/>
      <c r="Y67" s="1"/>
      <c r="Z67" s="1"/>
      <c r="AA67" s="1"/>
      <c r="AB67" s="1"/>
      <c r="AC67" s="1"/>
      <c r="AD67" s="1"/>
      <c r="AE67" s="1"/>
      <c r="AF67" s="1"/>
    </row>
    <row r="68" spans="1:32" x14ac:dyDescent="0.4">
      <c r="A68" s="1"/>
      <c r="B68" s="25">
        <f t="shared" si="8"/>
        <v>52</v>
      </c>
      <c r="C68" s="26">
        <f t="shared" si="11"/>
        <v>165608.56114647983</v>
      </c>
      <c r="D68" s="27">
        <f t="shared" si="16"/>
        <v>954.8305909309189</v>
      </c>
      <c r="E68" s="26">
        <f t="shared" si="17"/>
        <v>552.02853715493313</v>
      </c>
      <c r="F68" s="26">
        <f t="shared" si="9"/>
        <v>307.31899468289407</v>
      </c>
      <c r="G68" s="28">
        <f t="shared" si="10"/>
        <v>165301.24215179693</v>
      </c>
      <c r="H68" s="1"/>
      <c r="I68" s="1"/>
      <c r="J68" s="1"/>
      <c r="K68" s="1"/>
      <c r="L68" s="1"/>
      <c r="M68" s="1"/>
      <c r="N68" s="1"/>
      <c r="O68" s="1"/>
      <c r="P68" s="1"/>
      <c r="Q68" s="1"/>
      <c r="R68" s="1"/>
      <c r="S68" s="1"/>
      <c r="T68" s="1"/>
      <c r="U68" s="1"/>
      <c r="V68" s="1"/>
      <c r="W68" s="1"/>
      <c r="X68" s="1"/>
      <c r="Y68" s="1"/>
      <c r="Z68" s="1"/>
      <c r="AA68" s="1"/>
      <c r="AB68" s="1"/>
      <c r="AC68" s="1"/>
      <c r="AD68" s="1"/>
      <c r="AE68" s="1"/>
      <c r="AF68" s="1"/>
    </row>
    <row r="69" spans="1:32" x14ac:dyDescent="0.4">
      <c r="A69" s="1"/>
      <c r="B69" s="25">
        <f t="shared" si="8"/>
        <v>53</v>
      </c>
      <c r="C69" s="26">
        <f t="shared" si="11"/>
        <v>165301.24215179693</v>
      </c>
      <c r="D69" s="27">
        <f t="shared" si="16"/>
        <v>954.8305909309189</v>
      </c>
      <c r="E69" s="26">
        <f t="shared" si="17"/>
        <v>551.00414050599011</v>
      </c>
      <c r="F69" s="26">
        <f t="shared" si="9"/>
        <v>308.34339133183704</v>
      </c>
      <c r="G69" s="28">
        <f t="shared" si="10"/>
        <v>164992.89876046509</v>
      </c>
      <c r="H69" s="1"/>
      <c r="I69" s="1"/>
      <c r="J69" s="1"/>
      <c r="K69" s="1"/>
      <c r="L69" s="1"/>
      <c r="M69" s="1"/>
      <c r="N69" s="1"/>
      <c r="O69" s="1"/>
      <c r="P69" s="1"/>
      <c r="Q69" s="1"/>
      <c r="R69" s="1"/>
      <c r="S69" s="1"/>
      <c r="T69" s="1"/>
      <c r="U69" s="1"/>
      <c r="V69" s="1"/>
      <c r="W69" s="1"/>
      <c r="X69" s="1"/>
      <c r="Y69" s="1"/>
      <c r="Z69" s="1"/>
      <c r="AA69" s="1"/>
      <c r="AB69" s="1"/>
      <c r="AC69" s="1"/>
      <c r="AD69" s="1"/>
      <c r="AE69" s="1"/>
      <c r="AF69" s="1"/>
    </row>
    <row r="70" spans="1:32" x14ac:dyDescent="0.4">
      <c r="A70" s="1"/>
      <c r="B70" s="25">
        <f t="shared" si="8"/>
        <v>54</v>
      </c>
      <c r="C70" s="26">
        <f t="shared" si="11"/>
        <v>164992.89876046509</v>
      </c>
      <c r="D70" s="27">
        <f t="shared" si="16"/>
        <v>954.8305909309189</v>
      </c>
      <c r="E70" s="26">
        <f t="shared" si="17"/>
        <v>549.97632920155058</v>
      </c>
      <c r="F70" s="26">
        <f t="shared" si="9"/>
        <v>309.37120263627651</v>
      </c>
      <c r="G70" s="28">
        <f t="shared" si="10"/>
        <v>164683.52755782881</v>
      </c>
      <c r="H70" s="1"/>
      <c r="I70" s="1"/>
      <c r="J70" s="1"/>
      <c r="K70" s="1"/>
      <c r="L70" s="1"/>
      <c r="M70" s="1"/>
      <c r="N70" s="1"/>
      <c r="O70" s="1"/>
      <c r="P70" s="1"/>
      <c r="Q70" s="1"/>
      <c r="R70" s="1"/>
      <c r="S70" s="1"/>
      <c r="T70" s="1"/>
      <c r="U70" s="1"/>
      <c r="V70" s="1"/>
      <c r="W70" s="1"/>
      <c r="X70" s="1"/>
      <c r="Y70" s="1"/>
      <c r="Z70" s="1"/>
      <c r="AA70" s="1"/>
      <c r="AB70" s="1"/>
      <c r="AC70" s="1"/>
      <c r="AD70" s="1"/>
      <c r="AE70" s="1"/>
      <c r="AF70" s="1"/>
    </row>
    <row r="71" spans="1:32" x14ac:dyDescent="0.4">
      <c r="A71" s="1"/>
      <c r="B71" s="25">
        <f t="shared" si="8"/>
        <v>55</v>
      </c>
      <c r="C71" s="26">
        <f t="shared" si="11"/>
        <v>164683.52755782881</v>
      </c>
      <c r="D71" s="27">
        <f t="shared" si="16"/>
        <v>954.8305909309189</v>
      </c>
      <c r="E71" s="26">
        <f t="shared" si="17"/>
        <v>548.94509185942957</v>
      </c>
      <c r="F71" s="26">
        <f t="shared" si="9"/>
        <v>310.40243997839747</v>
      </c>
      <c r="G71" s="28">
        <f t="shared" si="10"/>
        <v>164373.1251178504</v>
      </c>
      <c r="H71" s="1"/>
      <c r="I71" s="1"/>
      <c r="J71" s="1"/>
      <c r="K71" s="1"/>
      <c r="L71" s="1"/>
      <c r="M71" s="1"/>
      <c r="N71" s="1"/>
      <c r="O71" s="1"/>
      <c r="P71" s="1"/>
      <c r="Q71" s="1"/>
      <c r="R71" s="1"/>
      <c r="S71" s="1"/>
      <c r="T71" s="1"/>
      <c r="U71" s="1"/>
      <c r="V71" s="1"/>
      <c r="W71" s="1"/>
      <c r="X71" s="1"/>
      <c r="Y71" s="1"/>
      <c r="Z71" s="1"/>
      <c r="AA71" s="1"/>
      <c r="AB71" s="1"/>
      <c r="AC71" s="1"/>
      <c r="AD71" s="1"/>
      <c r="AE71" s="1"/>
      <c r="AF71" s="1"/>
    </row>
    <row r="72" spans="1:32" x14ac:dyDescent="0.4">
      <c r="A72" s="1"/>
      <c r="B72" s="25">
        <f t="shared" si="8"/>
        <v>56</v>
      </c>
      <c r="C72" s="26">
        <f t="shared" si="11"/>
        <v>164373.1251178504</v>
      </c>
      <c r="D72" s="27">
        <f t="shared" si="16"/>
        <v>954.8305909309189</v>
      </c>
      <c r="E72" s="26">
        <f t="shared" si="17"/>
        <v>547.9104170595017</v>
      </c>
      <c r="F72" s="26">
        <f t="shared" si="9"/>
        <v>311.43711477832545</v>
      </c>
      <c r="G72" s="28">
        <f t="shared" si="10"/>
        <v>164061.68800307208</v>
      </c>
      <c r="H72" s="1"/>
      <c r="I72" s="1"/>
      <c r="J72" s="1"/>
      <c r="K72" s="1"/>
      <c r="L72" s="1"/>
      <c r="M72" s="1"/>
      <c r="N72" s="1"/>
      <c r="O72" s="1"/>
      <c r="P72" s="1"/>
      <c r="Q72" s="1"/>
      <c r="R72" s="1"/>
      <c r="S72" s="1"/>
      <c r="T72" s="1"/>
      <c r="U72" s="1"/>
      <c r="V72" s="1"/>
      <c r="W72" s="1"/>
      <c r="X72" s="1"/>
      <c r="Y72" s="1"/>
      <c r="Z72" s="1"/>
      <c r="AA72" s="1"/>
      <c r="AB72" s="1"/>
      <c r="AC72" s="1"/>
      <c r="AD72" s="1"/>
      <c r="AE72" s="1"/>
      <c r="AF72" s="1"/>
    </row>
    <row r="73" spans="1:32" x14ac:dyDescent="0.4">
      <c r="A73" s="1"/>
      <c r="B73" s="25">
        <f t="shared" si="8"/>
        <v>57</v>
      </c>
      <c r="C73" s="26">
        <f t="shared" si="11"/>
        <v>164061.68800307208</v>
      </c>
      <c r="D73" s="27">
        <f t="shared" si="16"/>
        <v>954.8305909309189</v>
      </c>
      <c r="E73" s="26">
        <f t="shared" si="17"/>
        <v>546.87229334357392</v>
      </c>
      <c r="F73" s="26">
        <f t="shared" si="9"/>
        <v>312.47523849425323</v>
      </c>
      <c r="G73" s="28">
        <f t="shared" si="10"/>
        <v>163749.21276457782</v>
      </c>
      <c r="H73" s="1"/>
      <c r="I73" s="1"/>
      <c r="J73" s="1"/>
      <c r="K73" s="1"/>
      <c r="L73" s="1"/>
      <c r="M73" s="1"/>
      <c r="N73" s="1"/>
      <c r="O73" s="1"/>
      <c r="P73" s="1"/>
      <c r="Q73" s="1"/>
      <c r="R73" s="1"/>
      <c r="S73" s="1"/>
      <c r="T73" s="1"/>
      <c r="U73" s="1"/>
      <c r="V73" s="1"/>
      <c r="W73" s="1"/>
      <c r="X73" s="1"/>
      <c r="Y73" s="1"/>
      <c r="Z73" s="1"/>
      <c r="AA73" s="1"/>
      <c r="AB73" s="1"/>
      <c r="AC73" s="1"/>
      <c r="AD73" s="1"/>
      <c r="AE73" s="1"/>
      <c r="AF73" s="1"/>
    </row>
    <row r="74" spans="1:32" x14ac:dyDescent="0.4">
      <c r="A74" s="1"/>
      <c r="B74" s="25">
        <f t="shared" si="8"/>
        <v>58</v>
      </c>
      <c r="C74" s="26">
        <f t="shared" si="11"/>
        <v>163749.21276457782</v>
      </c>
      <c r="D74" s="27">
        <f t="shared" si="16"/>
        <v>954.8305909309189</v>
      </c>
      <c r="E74" s="26">
        <f t="shared" si="17"/>
        <v>545.83070921525962</v>
      </c>
      <c r="F74" s="26">
        <f t="shared" si="9"/>
        <v>313.51682262256742</v>
      </c>
      <c r="G74" s="28">
        <f t="shared" si="10"/>
        <v>163435.69594195526</v>
      </c>
      <c r="H74" s="1"/>
      <c r="I74" s="1"/>
      <c r="J74" s="1"/>
      <c r="K74" s="1"/>
      <c r="L74" s="1"/>
      <c r="M74" s="1"/>
      <c r="N74" s="1"/>
      <c r="O74" s="1"/>
      <c r="P74" s="1"/>
      <c r="Q74" s="1"/>
      <c r="R74" s="1"/>
      <c r="S74" s="1"/>
      <c r="T74" s="1"/>
      <c r="U74" s="1"/>
      <c r="V74" s="1"/>
      <c r="W74" s="1"/>
      <c r="X74" s="1"/>
      <c r="Y74" s="1"/>
      <c r="Z74" s="1"/>
      <c r="AA74" s="1"/>
      <c r="AB74" s="1"/>
      <c r="AC74" s="1"/>
      <c r="AD74" s="1"/>
      <c r="AE74" s="1"/>
      <c r="AF74" s="1"/>
    </row>
    <row r="75" spans="1:32" x14ac:dyDescent="0.4">
      <c r="A75" s="1"/>
      <c r="B75" s="25">
        <f t="shared" si="8"/>
        <v>59</v>
      </c>
      <c r="C75" s="26">
        <f t="shared" si="11"/>
        <v>163435.69594195526</v>
      </c>
      <c r="D75" s="27">
        <f t="shared" si="16"/>
        <v>954.8305909309189</v>
      </c>
      <c r="E75" s="26">
        <f t="shared" si="17"/>
        <v>544.78565313985109</v>
      </c>
      <c r="F75" s="26">
        <f t="shared" si="9"/>
        <v>314.56187869797594</v>
      </c>
      <c r="G75" s="28">
        <f t="shared" si="10"/>
        <v>163121.13406325728</v>
      </c>
      <c r="H75" s="1"/>
      <c r="I75" s="1"/>
      <c r="J75" s="1"/>
      <c r="K75" s="1"/>
      <c r="L75" s="1"/>
      <c r="M75" s="1"/>
      <c r="N75" s="1"/>
      <c r="O75" s="1"/>
      <c r="P75" s="1"/>
      <c r="Q75" s="1"/>
      <c r="R75" s="1"/>
      <c r="S75" s="1"/>
      <c r="T75" s="1"/>
      <c r="U75" s="1"/>
      <c r="V75" s="1"/>
      <c r="W75" s="1"/>
      <c r="X75" s="1"/>
      <c r="Y75" s="1"/>
      <c r="Z75" s="1"/>
      <c r="AA75" s="1"/>
      <c r="AB75" s="1"/>
      <c r="AC75" s="1"/>
      <c r="AD75" s="1"/>
      <c r="AE75" s="1"/>
      <c r="AF75" s="1"/>
    </row>
    <row r="76" spans="1:32" x14ac:dyDescent="0.4">
      <c r="A76" s="1"/>
      <c r="B76" s="25">
        <f t="shared" si="8"/>
        <v>60</v>
      </c>
      <c r="C76" s="26">
        <f t="shared" si="11"/>
        <v>163121.13406325728</v>
      </c>
      <c r="D76" s="27">
        <f t="shared" si="16"/>
        <v>954.8305909309189</v>
      </c>
      <c r="E76" s="26">
        <f t="shared" si="17"/>
        <v>543.73711354419129</v>
      </c>
      <c r="F76" s="26">
        <f t="shared" si="9"/>
        <v>315.6104182936358</v>
      </c>
      <c r="G76" s="28">
        <f t="shared" si="10"/>
        <v>162805.52364496366</v>
      </c>
      <c r="H76" s="1"/>
      <c r="I76" s="1"/>
      <c r="J76" s="1"/>
      <c r="K76" s="1"/>
      <c r="L76" s="1"/>
      <c r="M76" s="1"/>
      <c r="N76" s="1"/>
      <c r="O76" s="1"/>
      <c r="P76" s="1"/>
      <c r="Q76" s="1"/>
      <c r="R76" s="1"/>
      <c r="S76" s="1"/>
      <c r="T76" s="1"/>
      <c r="U76" s="1"/>
      <c r="V76" s="1"/>
      <c r="W76" s="1"/>
      <c r="X76" s="1"/>
      <c r="Y76" s="1"/>
      <c r="Z76" s="1"/>
      <c r="AA76" s="1"/>
      <c r="AB76" s="1"/>
      <c r="AC76" s="1"/>
      <c r="AD76" s="1"/>
      <c r="AE76" s="1"/>
      <c r="AF76" s="1"/>
    </row>
    <row r="77" spans="1:32" x14ac:dyDescent="0.4">
      <c r="A77" s="1"/>
      <c r="B77" s="25">
        <f t="shared" si="8"/>
        <v>61</v>
      </c>
      <c r="C77" s="26">
        <f t="shared" si="11"/>
        <v>162805.52364496366</v>
      </c>
      <c r="D77" s="27">
        <f t="shared" si="16"/>
        <v>954.8305909309189</v>
      </c>
      <c r="E77" s="26">
        <f t="shared" si="17"/>
        <v>542.68507881654568</v>
      </c>
      <c r="F77" s="26">
        <f t="shared" si="9"/>
        <v>316.66245302128135</v>
      </c>
      <c r="G77" s="28">
        <f t="shared" si="10"/>
        <v>162488.86119194239</v>
      </c>
      <c r="H77" s="1"/>
      <c r="I77" s="1"/>
      <c r="J77" s="1"/>
      <c r="K77" s="1"/>
      <c r="L77" s="1"/>
      <c r="M77" s="1"/>
      <c r="N77" s="1"/>
      <c r="O77" s="1"/>
      <c r="P77" s="1"/>
      <c r="Q77" s="1"/>
      <c r="R77" s="1"/>
      <c r="S77" s="1"/>
      <c r="T77" s="1"/>
      <c r="U77" s="1"/>
      <c r="V77" s="1"/>
      <c r="W77" s="1"/>
      <c r="X77" s="1"/>
      <c r="Y77" s="1"/>
      <c r="Z77" s="1"/>
      <c r="AA77" s="1"/>
      <c r="AB77" s="1"/>
      <c r="AC77" s="1"/>
      <c r="AD77" s="1"/>
      <c r="AE77" s="1"/>
      <c r="AF77" s="1"/>
    </row>
    <row r="78" spans="1:32" x14ac:dyDescent="0.4">
      <c r="A78" s="1"/>
      <c r="B78" s="25">
        <f t="shared" si="8"/>
        <v>62</v>
      </c>
      <c r="C78" s="26">
        <f t="shared" si="11"/>
        <v>162488.86119194239</v>
      </c>
      <c r="D78" s="27">
        <f t="shared" si="16"/>
        <v>954.8305909309189</v>
      </c>
      <c r="E78" s="26">
        <f t="shared" si="17"/>
        <v>541.62953730647484</v>
      </c>
      <c r="F78" s="26">
        <f t="shared" si="9"/>
        <v>317.71799453135225</v>
      </c>
      <c r="G78" s="28">
        <f t="shared" si="10"/>
        <v>162171.14319741103</v>
      </c>
      <c r="H78" s="1"/>
      <c r="I78" s="1"/>
      <c r="J78" s="1"/>
      <c r="K78" s="1"/>
      <c r="L78" s="1"/>
      <c r="M78" s="1"/>
      <c r="N78" s="1"/>
      <c r="O78" s="1"/>
      <c r="P78" s="1"/>
      <c r="Q78" s="1"/>
      <c r="R78" s="1"/>
      <c r="S78" s="1"/>
      <c r="T78" s="1"/>
      <c r="U78" s="1"/>
      <c r="V78" s="1"/>
      <c r="W78" s="1"/>
      <c r="X78" s="1"/>
      <c r="Y78" s="1"/>
      <c r="Z78" s="1"/>
      <c r="AA78" s="1"/>
      <c r="AB78" s="1"/>
      <c r="AC78" s="1"/>
      <c r="AD78" s="1"/>
      <c r="AE78" s="1"/>
      <c r="AF78" s="1"/>
    </row>
    <row r="79" spans="1:32" x14ac:dyDescent="0.4">
      <c r="A79" s="1"/>
      <c r="B79" s="25">
        <f t="shared" si="8"/>
        <v>63</v>
      </c>
      <c r="C79" s="26">
        <f t="shared" si="11"/>
        <v>162171.14319741103</v>
      </c>
      <c r="D79" s="27">
        <f t="shared" si="16"/>
        <v>954.8305909309189</v>
      </c>
      <c r="E79" s="26">
        <f t="shared" si="17"/>
        <v>540.57047732470369</v>
      </c>
      <c r="F79" s="26">
        <f t="shared" si="9"/>
        <v>318.7770545131234</v>
      </c>
      <c r="G79" s="28">
        <f t="shared" si="10"/>
        <v>161852.3661428979</v>
      </c>
      <c r="H79" s="1"/>
      <c r="I79" s="1"/>
      <c r="J79" s="1"/>
      <c r="K79" s="1"/>
      <c r="L79" s="1"/>
      <c r="M79" s="1"/>
      <c r="N79" s="1"/>
      <c r="O79" s="1"/>
      <c r="P79" s="1"/>
      <c r="Q79" s="1"/>
      <c r="R79" s="1"/>
      <c r="S79" s="1"/>
      <c r="T79" s="1"/>
      <c r="U79" s="1"/>
      <c r="V79" s="1"/>
      <c r="W79" s="1"/>
      <c r="X79" s="1"/>
      <c r="Y79" s="1"/>
      <c r="Z79" s="1"/>
      <c r="AA79" s="1"/>
      <c r="AB79" s="1"/>
      <c r="AC79" s="1"/>
      <c r="AD79" s="1"/>
      <c r="AE79" s="1"/>
      <c r="AF79" s="1"/>
    </row>
    <row r="80" spans="1:32" x14ac:dyDescent="0.4">
      <c r="A80" s="1"/>
      <c r="B80" s="25">
        <f t="shared" si="8"/>
        <v>64</v>
      </c>
      <c r="C80" s="26">
        <f t="shared" si="11"/>
        <v>161852.3661428979</v>
      </c>
      <c r="D80" s="27">
        <f t="shared" si="16"/>
        <v>954.8305909309189</v>
      </c>
      <c r="E80" s="26">
        <f t="shared" si="17"/>
        <v>539.50788714299324</v>
      </c>
      <c r="F80" s="26">
        <f t="shared" si="9"/>
        <v>319.83964469483385</v>
      </c>
      <c r="G80" s="28">
        <f t="shared" si="10"/>
        <v>161532.52649820305</v>
      </c>
      <c r="H80" s="1"/>
      <c r="I80" s="1"/>
      <c r="J80" s="1"/>
      <c r="K80" s="1"/>
      <c r="L80" s="1"/>
      <c r="M80" s="1"/>
      <c r="N80" s="1"/>
      <c r="O80" s="1"/>
      <c r="P80" s="1"/>
      <c r="Q80" s="1"/>
      <c r="R80" s="1"/>
      <c r="S80" s="1"/>
      <c r="T80" s="1"/>
      <c r="U80" s="1"/>
      <c r="V80" s="1"/>
      <c r="W80" s="1"/>
      <c r="X80" s="1"/>
      <c r="Y80" s="1"/>
      <c r="Z80" s="1"/>
      <c r="AA80" s="1"/>
      <c r="AB80" s="1"/>
      <c r="AC80" s="1"/>
      <c r="AD80" s="1"/>
      <c r="AE80" s="1"/>
      <c r="AF80" s="1"/>
    </row>
    <row r="81" spans="1:32" x14ac:dyDescent="0.4">
      <c r="A81" s="1"/>
      <c r="B81" s="25">
        <f t="shared" si="8"/>
        <v>65</v>
      </c>
      <c r="C81" s="26">
        <f t="shared" si="11"/>
        <v>161532.52649820305</v>
      </c>
      <c r="D81" s="27">
        <f t="shared" ref="D81:D82" si="18">IF(B81&lt;&gt;"",IF(C81&gt;$D$11,$D$11,$C81),"")</f>
        <v>954.8305909309189</v>
      </c>
      <c r="E81" s="26">
        <f t="shared" si="17"/>
        <v>538.44175499401047</v>
      </c>
      <c r="F81" s="26">
        <f t="shared" si="9"/>
        <v>320.90577684381657</v>
      </c>
      <c r="G81" s="28">
        <f t="shared" si="10"/>
        <v>161211.62072135924</v>
      </c>
      <c r="H81" s="1"/>
      <c r="I81" s="1"/>
      <c r="J81" s="1"/>
      <c r="K81" s="1"/>
      <c r="L81" s="1"/>
      <c r="M81" s="1"/>
      <c r="N81" s="1"/>
      <c r="O81" s="1"/>
      <c r="P81" s="1"/>
      <c r="Q81" s="1"/>
      <c r="R81" s="1"/>
      <c r="S81" s="1"/>
      <c r="T81" s="1"/>
      <c r="U81" s="1"/>
      <c r="V81" s="1"/>
      <c r="W81" s="1"/>
      <c r="X81" s="1"/>
      <c r="Y81" s="1"/>
      <c r="Z81" s="1"/>
      <c r="AA81" s="1"/>
      <c r="AB81" s="1"/>
      <c r="AC81" s="1"/>
      <c r="AD81" s="1"/>
      <c r="AE81" s="1"/>
      <c r="AF81" s="1"/>
    </row>
    <row r="82" spans="1:32" x14ac:dyDescent="0.4">
      <c r="A82" s="1"/>
      <c r="B82" s="25">
        <f t="shared" ref="B82:B145" si="19">IFERROR(IF(B81+1&gt;$D$10,"",B81+1),"")</f>
        <v>66</v>
      </c>
      <c r="C82" s="26">
        <f t="shared" si="11"/>
        <v>161211.62072135924</v>
      </c>
      <c r="D82" s="27">
        <f t="shared" si="18"/>
        <v>954.8305909309189</v>
      </c>
      <c r="E82" s="26">
        <f t="shared" ref="E82:E145" si="20">IF(B82&lt;&gt;"",-IPMT(($D$7/$D$9),B82,$D$10,($D$5-$D$6)),"")</f>
        <v>537.37206907119776</v>
      </c>
      <c r="F82" s="26">
        <f t="shared" ref="F82:F145" si="21">IF(B82&lt;&gt;"",-PPMT(($D$7/$D$9),B82,$D$10,($D$5-$D$6)),"")</f>
        <v>321.97546276662939</v>
      </c>
      <c r="G82" s="28">
        <f t="shared" ref="G82:G145" si="22">IF(B82&lt;&gt;"",C82-F82,"")</f>
        <v>160889.64525859262</v>
      </c>
      <c r="H82" s="1"/>
      <c r="I82" s="1"/>
      <c r="J82" s="1"/>
      <c r="K82" s="1"/>
      <c r="L82" s="1"/>
      <c r="M82" s="1"/>
      <c r="N82" s="1"/>
      <c r="O82" s="1"/>
      <c r="P82" s="1"/>
      <c r="Q82" s="1"/>
      <c r="R82" s="1"/>
      <c r="S82" s="1"/>
      <c r="T82" s="1"/>
      <c r="U82" s="1"/>
      <c r="V82" s="1"/>
      <c r="W82" s="1"/>
      <c r="X82" s="1"/>
      <c r="Y82" s="1"/>
      <c r="Z82" s="1"/>
      <c r="AA82" s="1"/>
      <c r="AB82" s="1"/>
      <c r="AC82" s="1"/>
      <c r="AD82" s="1"/>
      <c r="AE82" s="1"/>
      <c r="AF82" s="1"/>
    </row>
    <row r="83" spans="1:32" x14ac:dyDescent="0.4">
      <c r="A83" s="1"/>
      <c r="B83" s="25">
        <f t="shared" si="19"/>
        <v>67</v>
      </c>
      <c r="C83" s="26">
        <f t="shared" ref="C83:C146" si="23">IF(B83&lt;&gt;"",G82,"")</f>
        <v>160889.64525859262</v>
      </c>
      <c r="D83" s="27">
        <f t="shared" ref="D83:D146" si="24">IF(B83&lt;&gt;"",IF(C83&gt;$D$11,$D$11,$C83),"")</f>
        <v>954.8305909309189</v>
      </c>
      <c r="E83" s="26">
        <f t="shared" si="20"/>
        <v>536.2988175286423</v>
      </c>
      <c r="F83" s="26">
        <f t="shared" si="21"/>
        <v>323.04871430918479</v>
      </c>
      <c r="G83" s="28">
        <f t="shared" si="22"/>
        <v>160566.59654428344</v>
      </c>
      <c r="H83" s="1"/>
      <c r="I83" s="1"/>
      <c r="J83" s="1"/>
      <c r="K83" s="1"/>
      <c r="L83" s="1"/>
      <c r="M83" s="1"/>
      <c r="N83" s="1"/>
      <c r="O83" s="1"/>
      <c r="P83" s="1"/>
      <c r="Q83" s="1"/>
      <c r="R83" s="1"/>
      <c r="S83" s="1"/>
      <c r="T83" s="1"/>
      <c r="U83" s="1"/>
      <c r="V83" s="1"/>
      <c r="W83" s="1"/>
      <c r="X83" s="1"/>
      <c r="Y83" s="1"/>
      <c r="Z83" s="1"/>
      <c r="AA83" s="1"/>
      <c r="AB83" s="1"/>
      <c r="AC83" s="1"/>
      <c r="AD83" s="1"/>
      <c r="AE83" s="1"/>
      <c r="AF83" s="1"/>
    </row>
    <row r="84" spans="1:32" x14ac:dyDescent="0.4">
      <c r="A84" s="1"/>
      <c r="B84" s="25">
        <f t="shared" si="19"/>
        <v>68</v>
      </c>
      <c r="C84" s="26">
        <f t="shared" si="23"/>
        <v>160566.59654428344</v>
      </c>
      <c r="D84" s="27">
        <f t="shared" si="24"/>
        <v>954.8305909309189</v>
      </c>
      <c r="E84" s="26">
        <f t="shared" si="20"/>
        <v>535.22198848094501</v>
      </c>
      <c r="F84" s="26">
        <f t="shared" si="21"/>
        <v>324.12554335688202</v>
      </c>
      <c r="G84" s="28">
        <f t="shared" si="22"/>
        <v>160242.47100092657</v>
      </c>
      <c r="H84" s="1"/>
      <c r="I84" s="1"/>
      <c r="J84" s="1"/>
      <c r="K84" s="1"/>
      <c r="L84" s="1"/>
      <c r="M84" s="1"/>
      <c r="N84" s="1"/>
      <c r="O84" s="1"/>
      <c r="P84" s="1"/>
      <c r="Q84" s="1"/>
      <c r="R84" s="1"/>
      <c r="S84" s="1"/>
      <c r="T84" s="1"/>
      <c r="U84" s="1"/>
      <c r="V84" s="1"/>
      <c r="W84" s="1"/>
      <c r="X84" s="1"/>
      <c r="Y84" s="1"/>
      <c r="Z84" s="1"/>
      <c r="AA84" s="1"/>
      <c r="AB84" s="1"/>
      <c r="AC84" s="1"/>
      <c r="AD84" s="1"/>
      <c r="AE84" s="1"/>
      <c r="AF84" s="1"/>
    </row>
    <row r="85" spans="1:32" x14ac:dyDescent="0.4">
      <c r="A85" s="1"/>
      <c r="B85" s="25">
        <f t="shared" si="19"/>
        <v>69</v>
      </c>
      <c r="C85" s="26">
        <f t="shared" si="23"/>
        <v>160242.47100092657</v>
      </c>
      <c r="D85" s="27">
        <f t="shared" si="24"/>
        <v>954.8305909309189</v>
      </c>
      <c r="E85" s="26">
        <f t="shared" si="20"/>
        <v>534.14157000308865</v>
      </c>
      <c r="F85" s="26">
        <f t="shared" si="21"/>
        <v>325.20596183473833</v>
      </c>
      <c r="G85" s="28">
        <f t="shared" si="22"/>
        <v>159917.26503909184</v>
      </c>
      <c r="H85" s="1"/>
      <c r="I85" s="1"/>
      <c r="J85" s="1"/>
      <c r="K85" s="1"/>
      <c r="L85" s="1"/>
      <c r="M85" s="1"/>
      <c r="N85" s="1"/>
      <c r="O85" s="1"/>
      <c r="P85" s="1"/>
      <c r="Q85" s="1"/>
      <c r="R85" s="1"/>
      <c r="S85" s="1"/>
      <c r="T85" s="1"/>
      <c r="U85" s="1"/>
      <c r="V85" s="1"/>
      <c r="W85" s="1"/>
      <c r="X85" s="1"/>
      <c r="Y85" s="1"/>
      <c r="Z85" s="1"/>
      <c r="AA85" s="1"/>
      <c r="AB85" s="1"/>
      <c r="AC85" s="1"/>
      <c r="AD85" s="1"/>
      <c r="AE85" s="1"/>
      <c r="AF85" s="1"/>
    </row>
    <row r="86" spans="1:32" x14ac:dyDescent="0.4">
      <c r="A86" s="1"/>
      <c r="B86" s="25">
        <f t="shared" si="19"/>
        <v>70</v>
      </c>
      <c r="C86" s="26">
        <f t="shared" si="23"/>
        <v>159917.26503909184</v>
      </c>
      <c r="D86" s="27">
        <f t="shared" si="24"/>
        <v>954.8305909309189</v>
      </c>
      <c r="E86" s="26">
        <f t="shared" si="20"/>
        <v>533.05755013030625</v>
      </c>
      <c r="F86" s="26">
        <f t="shared" si="21"/>
        <v>326.28998170752078</v>
      </c>
      <c r="G86" s="28">
        <f t="shared" si="22"/>
        <v>159590.97505738432</v>
      </c>
      <c r="H86" s="1"/>
      <c r="I86" s="1"/>
      <c r="J86" s="1"/>
      <c r="K86" s="1"/>
      <c r="L86" s="1"/>
      <c r="M86" s="1"/>
      <c r="N86" s="1"/>
      <c r="O86" s="1"/>
      <c r="P86" s="1"/>
      <c r="Q86" s="1"/>
      <c r="R86" s="1"/>
      <c r="S86" s="1"/>
      <c r="T86" s="1"/>
      <c r="U86" s="1"/>
      <c r="V86" s="1"/>
      <c r="W86" s="1"/>
      <c r="X86" s="1"/>
      <c r="Y86" s="1"/>
      <c r="Z86" s="1"/>
      <c r="AA86" s="1"/>
      <c r="AB86" s="1"/>
      <c r="AC86" s="1"/>
      <c r="AD86" s="1"/>
      <c r="AE86" s="1"/>
      <c r="AF86" s="1"/>
    </row>
    <row r="87" spans="1:32" x14ac:dyDescent="0.4">
      <c r="A87" s="1"/>
      <c r="B87" s="25">
        <f t="shared" si="19"/>
        <v>71</v>
      </c>
      <c r="C87" s="26">
        <f t="shared" si="23"/>
        <v>159590.97505738432</v>
      </c>
      <c r="D87" s="27">
        <f t="shared" si="24"/>
        <v>954.8305909309189</v>
      </c>
      <c r="E87" s="26">
        <f t="shared" si="20"/>
        <v>531.96991685794796</v>
      </c>
      <c r="F87" s="26">
        <f t="shared" si="21"/>
        <v>327.37761497987924</v>
      </c>
      <c r="G87" s="28">
        <f t="shared" si="22"/>
        <v>159263.59744240445</v>
      </c>
      <c r="H87" s="1"/>
      <c r="I87" s="1"/>
      <c r="J87" s="1"/>
      <c r="K87" s="1"/>
      <c r="L87" s="1"/>
      <c r="M87" s="1"/>
      <c r="N87" s="1"/>
      <c r="O87" s="1"/>
      <c r="P87" s="1"/>
      <c r="Q87" s="1"/>
      <c r="R87" s="1"/>
      <c r="S87" s="1"/>
      <c r="T87" s="1"/>
      <c r="U87" s="1"/>
      <c r="V87" s="1"/>
      <c r="W87" s="1"/>
      <c r="X87" s="1"/>
      <c r="Y87" s="1"/>
      <c r="Z87" s="1"/>
      <c r="AA87" s="1"/>
      <c r="AB87" s="1"/>
      <c r="AC87" s="1"/>
      <c r="AD87" s="1"/>
      <c r="AE87" s="1"/>
      <c r="AF87" s="1"/>
    </row>
    <row r="88" spans="1:32" x14ac:dyDescent="0.4">
      <c r="A88" s="1"/>
      <c r="B88" s="25">
        <f t="shared" si="19"/>
        <v>72</v>
      </c>
      <c r="C88" s="26">
        <f t="shared" si="23"/>
        <v>159263.59744240445</v>
      </c>
      <c r="D88" s="27">
        <f t="shared" si="24"/>
        <v>954.8305909309189</v>
      </c>
      <c r="E88" s="26">
        <f t="shared" si="20"/>
        <v>530.8786581413483</v>
      </c>
      <c r="F88" s="26">
        <f t="shared" si="21"/>
        <v>328.46887369647874</v>
      </c>
      <c r="G88" s="28">
        <f t="shared" si="22"/>
        <v>158935.12856870797</v>
      </c>
      <c r="H88" s="1"/>
      <c r="I88" s="1"/>
      <c r="J88" s="1"/>
      <c r="K88" s="1"/>
      <c r="L88" s="1"/>
      <c r="M88" s="1"/>
      <c r="N88" s="1"/>
      <c r="O88" s="1"/>
      <c r="P88" s="1"/>
      <c r="Q88" s="1"/>
      <c r="R88" s="1"/>
      <c r="S88" s="1"/>
      <c r="T88" s="1"/>
      <c r="U88" s="1"/>
      <c r="V88" s="1"/>
      <c r="W88" s="1"/>
      <c r="X88" s="1"/>
      <c r="Y88" s="1"/>
      <c r="Z88" s="1"/>
      <c r="AA88" s="1"/>
      <c r="AB88" s="1"/>
      <c r="AC88" s="1"/>
      <c r="AD88" s="1"/>
      <c r="AE88" s="1"/>
      <c r="AF88" s="1"/>
    </row>
    <row r="89" spans="1:32" x14ac:dyDescent="0.4">
      <c r="A89" s="1"/>
      <c r="B89" s="25">
        <f t="shared" si="19"/>
        <v>73</v>
      </c>
      <c r="C89" s="26">
        <f t="shared" si="23"/>
        <v>158935.12856870797</v>
      </c>
      <c r="D89" s="27">
        <f t="shared" si="24"/>
        <v>954.8305909309189</v>
      </c>
      <c r="E89" s="26">
        <f t="shared" si="20"/>
        <v>529.78376189569337</v>
      </c>
      <c r="F89" s="26">
        <f t="shared" si="21"/>
        <v>329.56376994213372</v>
      </c>
      <c r="G89" s="28">
        <f t="shared" si="22"/>
        <v>158605.56479876584</v>
      </c>
      <c r="H89" s="1"/>
      <c r="I89" s="1"/>
      <c r="J89" s="1"/>
      <c r="K89" s="1"/>
      <c r="L89" s="1"/>
      <c r="M89" s="1"/>
      <c r="N89" s="1"/>
      <c r="O89" s="1"/>
      <c r="P89" s="1"/>
      <c r="Q89" s="1"/>
      <c r="R89" s="1"/>
      <c r="S89" s="1"/>
      <c r="T89" s="1"/>
      <c r="U89" s="1"/>
      <c r="V89" s="1"/>
      <c r="W89" s="1"/>
      <c r="X89" s="1"/>
      <c r="Y89" s="1"/>
      <c r="Z89" s="1"/>
      <c r="AA89" s="1"/>
      <c r="AB89" s="1"/>
      <c r="AC89" s="1"/>
      <c r="AD89" s="1"/>
      <c r="AE89" s="1"/>
      <c r="AF89" s="1"/>
    </row>
    <row r="90" spans="1:32" x14ac:dyDescent="0.4">
      <c r="A90" s="1"/>
      <c r="B90" s="25">
        <f t="shared" si="19"/>
        <v>74</v>
      </c>
      <c r="C90" s="26">
        <f t="shared" si="23"/>
        <v>158605.56479876584</v>
      </c>
      <c r="D90" s="27">
        <f t="shared" si="24"/>
        <v>954.8305909309189</v>
      </c>
      <c r="E90" s="26">
        <f t="shared" si="20"/>
        <v>528.68521599588632</v>
      </c>
      <c r="F90" s="26">
        <f t="shared" si="21"/>
        <v>330.66231584194082</v>
      </c>
      <c r="G90" s="28">
        <f t="shared" si="22"/>
        <v>158274.90248292391</v>
      </c>
      <c r="H90" s="1"/>
      <c r="I90" s="1"/>
      <c r="J90" s="1"/>
      <c r="K90" s="1"/>
      <c r="L90" s="1"/>
      <c r="M90" s="1"/>
      <c r="N90" s="1"/>
      <c r="O90" s="1"/>
      <c r="P90" s="1"/>
      <c r="Q90" s="1"/>
      <c r="R90" s="1"/>
      <c r="S90" s="1"/>
      <c r="T90" s="1"/>
      <c r="U90" s="1"/>
      <c r="V90" s="1"/>
      <c r="W90" s="1"/>
      <c r="X90" s="1"/>
      <c r="Y90" s="1"/>
      <c r="Z90" s="1"/>
      <c r="AA90" s="1"/>
      <c r="AB90" s="1"/>
      <c r="AC90" s="1"/>
      <c r="AD90" s="1"/>
      <c r="AE90" s="1"/>
      <c r="AF90" s="1"/>
    </row>
    <row r="91" spans="1:32" x14ac:dyDescent="0.4">
      <c r="A91" s="1"/>
      <c r="B91" s="25">
        <f t="shared" si="19"/>
        <v>75</v>
      </c>
      <c r="C91" s="26">
        <f t="shared" si="23"/>
        <v>158274.90248292391</v>
      </c>
      <c r="D91" s="27">
        <f t="shared" si="24"/>
        <v>954.8305909309189</v>
      </c>
      <c r="E91" s="26">
        <f t="shared" si="20"/>
        <v>527.58300827641312</v>
      </c>
      <c r="F91" s="26">
        <f t="shared" si="21"/>
        <v>331.76452356141397</v>
      </c>
      <c r="G91" s="28">
        <f t="shared" si="22"/>
        <v>157943.1379593625</v>
      </c>
      <c r="H91" s="1"/>
      <c r="I91" s="1"/>
      <c r="J91" s="1"/>
      <c r="K91" s="1"/>
      <c r="L91" s="1"/>
      <c r="M91" s="1"/>
      <c r="N91" s="1"/>
      <c r="O91" s="1"/>
      <c r="P91" s="1"/>
      <c r="Q91" s="1"/>
      <c r="R91" s="1"/>
      <c r="S91" s="1"/>
      <c r="T91" s="1"/>
      <c r="U91" s="1"/>
      <c r="V91" s="1"/>
      <c r="W91" s="1"/>
      <c r="X91" s="1"/>
      <c r="Y91" s="1"/>
      <c r="Z91" s="1"/>
      <c r="AA91" s="1"/>
      <c r="AB91" s="1"/>
      <c r="AC91" s="1"/>
      <c r="AD91" s="1"/>
      <c r="AE91" s="1"/>
      <c r="AF91" s="1"/>
    </row>
    <row r="92" spans="1:32" x14ac:dyDescent="0.4">
      <c r="A92" s="1"/>
      <c r="B92" s="25">
        <f t="shared" si="19"/>
        <v>76</v>
      </c>
      <c r="C92" s="26">
        <f t="shared" si="23"/>
        <v>157943.1379593625</v>
      </c>
      <c r="D92" s="27">
        <f t="shared" si="24"/>
        <v>954.8305909309189</v>
      </c>
      <c r="E92" s="26">
        <f t="shared" si="20"/>
        <v>526.47712653120846</v>
      </c>
      <c r="F92" s="26">
        <f t="shared" si="21"/>
        <v>332.87040530661864</v>
      </c>
      <c r="G92" s="28">
        <f t="shared" si="22"/>
        <v>157610.26755405587</v>
      </c>
      <c r="H92" s="1"/>
      <c r="I92" s="1"/>
      <c r="J92" s="1"/>
      <c r="K92" s="1"/>
      <c r="L92" s="1"/>
      <c r="M92" s="1"/>
      <c r="N92" s="1"/>
      <c r="O92" s="1"/>
      <c r="P92" s="1"/>
      <c r="Q92" s="1"/>
      <c r="R92" s="1"/>
      <c r="S92" s="1"/>
      <c r="T92" s="1"/>
      <c r="U92" s="1"/>
      <c r="V92" s="1"/>
      <c r="W92" s="1"/>
      <c r="X92" s="1"/>
      <c r="Y92" s="1"/>
      <c r="Z92" s="1"/>
      <c r="AA92" s="1"/>
      <c r="AB92" s="1"/>
      <c r="AC92" s="1"/>
      <c r="AD92" s="1"/>
      <c r="AE92" s="1"/>
      <c r="AF92" s="1"/>
    </row>
    <row r="93" spans="1:32" x14ac:dyDescent="0.4">
      <c r="A93" s="1"/>
      <c r="B93" s="25">
        <f t="shared" si="19"/>
        <v>77</v>
      </c>
      <c r="C93" s="26">
        <f t="shared" si="23"/>
        <v>157610.26755405587</v>
      </c>
      <c r="D93" s="27">
        <f t="shared" si="24"/>
        <v>954.8305909309189</v>
      </c>
      <c r="E93" s="26">
        <f t="shared" si="20"/>
        <v>525.36755851351973</v>
      </c>
      <c r="F93" s="26">
        <f t="shared" si="21"/>
        <v>333.97997332430742</v>
      </c>
      <c r="G93" s="28">
        <f t="shared" si="22"/>
        <v>157276.28758073156</v>
      </c>
      <c r="H93" s="1"/>
      <c r="I93" s="1"/>
      <c r="J93" s="1"/>
      <c r="K93" s="1"/>
      <c r="L93" s="1"/>
      <c r="M93" s="1"/>
      <c r="N93" s="1"/>
      <c r="O93" s="1"/>
      <c r="P93" s="1"/>
      <c r="Q93" s="1"/>
      <c r="R93" s="1"/>
      <c r="S93" s="1"/>
      <c r="T93" s="1"/>
      <c r="U93" s="1"/>
      <c r="V93" s="1"/>
      <c r="W93" s="1"/>
      <c r="X93" s="1"/>
      <c r="Y93" s="1"/>
      <c r="Z93" s="1"/>
      <c r="AA93" s="1"/>
      <c r="AB93" s="1"/>
      <c r="AC93" s="1"/>
      <c r="AD93" s="1"/>
      <c r="AE93" s="1"/>
      <c r="AF93" s="1"/>
    </row>
    <row r="94" spans="1:32" x14ac:dyDescent="0.4">
      <c r="A94" s="1"/>
      <c r="B94" s="25">
        <f t="shared" si="19"/>
        <v>78</v>
      </c>
      <c r="C94" s="26">
        <f t="shared" si="23"/>
        <v>157276.28758073156</v>
      </c>
      <c r="D94" s="27">
        <f t="shared" si="24"/>
        <v>954.8305909309189</v>
      </c>
      <c r="E94" s="26">
        <f t="shared" si="20"/>
        <v>524.25429193577202</v>
      </c>
      <c r="F94" s="26">
        <f t="shared" si="21"/>
        <v>335.09323990205507</v>
      </c>
      <c r="G94" s="28">
        <f t="shared" si="22"/>
        <v>156941.1943408295</v>
      </c>
      <c r="H94" s="1"/>
      <c r="I94" s="1"/>
      <c r="J94" s="1"/>
      <c r="K94" s="1"/>
      <c r="L94" s="1"/>
      <c r="M94" s="1"/>
      <c r="N94" s="1"/>
      <c r="O94" s="1"/>
      <c r="P94" s="1"/>
      <c r="Q94" s="1"/>
      <c r="R94" s="1"/>
      <c r="S94" s="1"/>
      <c r="T94" s="1"/>
      <c r="U94" s="1"/>
      <c r="V94" s="1"/>
      <c r="W94" s="1"/>
      <c r="X94" s="1"/>
      <c r="Y94" s="1"/>
      <c r="Z94" s="1"/>
      <c r="AA94" s="1"/>
      <c r="AB94" s="1"/>
      <c r="AC94" s="1"/>
      <c r="AD94" s="1"/>
      <c r="AE94" s="1"/>
      <c r="AF94" s="1"/>
    </row>
    <row r="95" spans="1:32" x14ac:dyDescent="0.4">
      <c r="A95" s="1"/>
      <c r="B95" s="25">
        <f t="shared" si="19"/>
        <v>79</v>
      </c>
      <c r="C95" s="26">
        <f t="shared" si="23"/>
        <v>156941.1943408295</v>
      </c>
      <c r="D95" s="27">
        <f t="shared" si="24"/>
        <v>954.8305909309189</v>
      </c>
      <c r="E95" s="26">
        <f t="shared" si="20"/>
        <v>523.13731446943177</v>
      </c>
      <c r="F95" s="26">
        <f t="shared" si="21"/>
        <v>336.21021736839532</v>
      </c>
      <c r="G95" s="28">
        <f t="shared" si="22"/>
        <v>156604.98412346112</v>
      </c>
      <c r="H95" s="1"/>
      <c r="I95" s="1"/>
      <c r="J95" s="1"/>
      <c r="K95" s="1"/>
      <c r="L95" s="1"/>
      <c r="M95" s="1"/>
      <c r="N95" s="1"/>
      <c r="O95" s="1"/>
      <c r="P95" s="1"/>
      <c r="Q95" s="1"/>
      <c r="R95" s="1"/>
      <c r="S95" s="1"/>
      <c r="T95" s="1"/>
      <c r="U95" s="1"/>
      <c r="V95" s="1"/>
      <c r="W95" s="1"/>
      <c r="X95" s="1"/>
      <c r="Y95" s="1"/>
      <c r="Z95" s="1"/>
      <c r="AA95" s="1"/>
      <c r="AB95" s="1"/>
      <c r="AC95" s="1"/>
      <c r="AD95" s="1"/>
      <c r="AE95" s="1"/>
      <c r="AF95" s="1"/>
    </row>
    <row r="96" spans="1:32" x14ac:dyDescent="0.4">
      <c r="A96" s="1"/>
      <c r="B96" s="25">
        <f t="shared" si="19"/>
        <v>80</v>
      </c>
      <c r="C96" s="26">
        <f t="shared" si="23"/>
        <v>156604.98412346112</v>
      </c>
      <c r="D96" s="27">
        <f t="shared" si="24"/>
        <v>954.8305909309189</v>
      </c>
      <c r="E96" s="26">
        <f t="shared" si="20"/>
        <v>522.01661374487048</v>
      </c>
      <c r="F96" s="26">
        <f t="shared" si="21"/>
        <v>337.33091809295661</v>
      </c>
      <c r="G96" s="28">
        <f t="shared" si="22"/>
        <v>156267.65320536817</v>
      </c>
      <c r="H96" s="1"/>
      <c r="I96" s="1"/>
      <c r="J96" s="1"/>
      <c r="K96" s="1"/>
      <c r="L96" s="1"/>
      <c r="M96" s="1"/>
      <c r="N96" s="1"/>
      <c r="O96" s="1"/>
      <c r="P96" s="1"/>
      <c r="Q96" s="1"/>
      <c r="R96" s="1"/>
      <c r="S96" s="1"/>
      <c r="T96" s="1"/>
      <c r="U96" s="1"/>
      <c r="V96" s="1"/>
      <c r="W96" s="1"/>
      <c r="X96" s="1"/>
      <c r="Y96" s="1"/>
      <c r="Z96" s="1"/>
      <c r="AA96" s="1"/>
      <c r="AB96" s="1"/>
      <c r="AC96" s="1"/>
      <c r="AD96" s="1"/>
      <c r="AE96" s="1"/>
      <c r="AF96" s="1"/>
    </row>
    <row r="97" spans="1:32" x14ac:dyDescent="0.4">
      <c r="A97" s="1"/>
      <c r="B97" s="25">
        <f t="shared" si="19"/>
        <v>81</v>
      </c>
      <c r="C97" s="26">
        <f t="shared" si="23"/>
        <v>156267.65320536817</v>
      </c>
      <c r="D97" s="27">
        <f t="shared" si="24"/>
        <v>954.8305909309189</v>
      </c>
      <c r="E97" s="26">
        <f t="shared" si="20"/>
        <v>520.89217735122736</v>
      </c>
      <c r="F97" s="26">
        <f t="shared" si="21"/>
        <v>338.45535448659973</v>
      </c>
      <c r="G97" s="28">
        <f t="shared" si="22"/>
        <v>155929.19785088158</v>
      </c>
      <c r="H97" s="1"/>
      <c r="I97" s="1"/>
      <c r="J97" s="1"/>
      <c r="K97" s="1"/>
      <c r="L97" s="1"/>
      <c r="M97" s="1"/>
      <c r="N97" s="1"/>
      <c r="O97" s="1"/>
      <c r="P97" s="1"/>
      <c r="Q97" s="1"/>
      <c r="R97" s="1"/>
      <c r="S97" s="1"/>
      <c r="T97" s="1"/>
      <c r="U97" s="1"/>
      <c r="V97" s="1"/>
      <c r="W97" s="1"/>
      <c r="X97" s="1"/>
      <c r="Y97" s="1"/>
      <c r="Z97" s="1"/>
      <c r="AA97" s="1"/>
      <c r="AB97" s="1"/>
      <c r="AC97" s="1"/>
      <c r="AD97" s="1"/>
      <c r="AE97" s="1"/>
      <c r="AF97" s="1"/>
    </row>
    <row r="98" spans="1:32" x14ac:dyDescent="0.4">
      <c r="A98" s="1"/>
      <c r="B98" s="25">
        <f t="shared" si="19"/>
        <v>82</v>
      </c>
      <c r="C98" s="26">
        <f t="shared" si="23"/>
        <v>155929.19785088158</v>
      </c>
      <c r="D98" s="27">
        <f t="shared" si="24"/>
        <v>954.8305909309189</v>
      </c>
      <c r="E98" s="26">
        <f t="shared" si="20"/>
        <v>519.763992836272</v>
      </c>
      <c r="F98" s="26">
        <f t="shared" si="21"/>
        <v>339.58353900155515</v>
      </c>
      <c r="G98" s="28">
        <f t="shared" si="22"/>
        <v>155589.61431188002</v>
      </c>
      <c r="H98" s="1"/>
      <c r="I98" s="1"/>
      <c r="J98" s="1"/>
      <c r="K98" s="1"/>
      <c r="L98" s="1"/>
      <c r="M98" s="1"/>
      <c r="N98" s="1"/>
      <c r="O98" s="1"/>
      <c r="P98" s="1"/>
      <c r="Q98" s="1"/>
      <c r="R98" s="1"/>
      <c r="S98" s="1"/>
      <c r="T98" s="1"/>
      <c r="U98" s="1"/>
      <c r="V98" s="1"/>
      <c r="W98" s="1"/>
      <c r="X98" s="1"/>
      <c r="Y98" s="1"/>
      <c r="Z98" s="1"/>
      <c r="AA98" s="1"/>
      <c r="AB98" s="1"/>
      <c r="AC98" s="1"/>
      <c r="AD98" s="1"/>
      <c r="AE98" s="1"/>
      <c r="AF98" s="1"/>
    </row>
    <row r="99" spans="1:32" x14ac:dyDescent="0.4">
      <c r="A99" s="1"/>
      <c r="B99" s="25">
        <f t="shared" si="19"/>
        <v>83</v>
      </c>
      <c r="C99" s="26">
        <f t="shared" si="23"/>
        <v>155589.61431188002</v>
      </c>
      <c r="D99" s="27">
        <f t="shared" si="24"/>
        <v>954.8305909309189</v>
      </c>
      <c r="E99" s="26">
        <f t="shared" si="20"/>
        <v>518.63204770626669</v>
      </c>
      <c r="F99" s="26">
        <f t="shared" si="21"/>
        <v>340.71548413156029</v>
      </c>
      <c r="G99" s="28">
        <f t="shared" si="22"/>
        <v>155248.89882774846</v>
      </c>
      <c r="H99" s="1"/>
      <c r="I99" s="1"/>
      <c r="J99" s="1"/>
      <c r="K99" s="1"/>
      <c r="L99" s="1"/>
      <c r="M99" s="1"/>
      <c r="N99" s="1"/>
      <c r="O99" s="1"/>
      <c r="P99" s="1"/>
      <c r="Q99" s="1"/>
      <c r="R99" s="1"/>
      <c r="S99" s="1"/>
      <c r="T99" s="1"/>
      <c r="U99" s="1"/>
      <c r="V99" s="1"/>
      <c r="W99" s="1"/>
      <c r="X99" s="1"/>
      <c r="Y99" s="1"/>
      <c r="Z99" s="1"/>
      <c r="AA99" s="1"/>
      <c r="AB99" s="1"/>
      <c r="AC99" s="1"/>
      <c r="AD99" s="1"/>
      <c r="AE99" s="1"/>
      <c r="AF99" s="1"/>
    </row>
    <row r="100" spans="1:32" x14ac:dyDescent="0.4">
      <c r="A100" s="1"/>
      <c r="B100" s="25">
        <f t="shared" si="19"/>
        <v>84</v>
      </c>
      <c r="C100" s="26">
        <f t="shared" si="23"/>
        <v>155248.89882774846</v>
      </c>
      <c r="D100" s="27">
        <f t="shared" si="24"/>
        <v>954.8305909309189</v>
      </c>
      <c r="E100" s="26">
        <f t="shared" si="20"/>
        <v>517.49632942582821</v>
      </c>
      <c r="F100" s="26">
        <f t="shared" si="21"/>
        <v>341.85120241199883</v>
      </c>
      <c r="G100" s="28">
        <f t="shared" si="22"/>
        <v>154907.04762533648</v>
      </c>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x14ac:dyDescent="0.4">
      <c r="A101" s="1"/>
      <c r="B101" s="25">
        <f t="shared" si="19"/>
        <v>85</v>
      </c>
      <c r="C101" s="26">
        <f t="shared" si="23"/>
        <v>154907.04762533648</v>
      </c>
      <c r="D101" s="27">
        <f t="shared" si="24"/>
        <v>954.8305909309189</v>
      </c>
      <c r="E101" s="26">
        <f t="shared" si="20"/>
        <v>516.35682541778817</v>
      </c>
      <c r="F101" s="26">
        <f t="shared" si="21"/>
        <v>342.99070642003886</v>
      </c>
      <c r="G101" s="28">
        <f t="shared" si="22"/>
        <v>154564.05691891644</v>
      </c>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x14ac:dyDescent="0.4">
      <c r="A102" s="1"/>
      <c r="B102" s="25">
        <f t="shared" si="19"/>
        <v>86</v>
      </c>
      <c r="C102" s="26">
        <f t="shared" si="23"/>
        <v>154564.05691891644</v>
      </c>
      <c r="D102" s="27">
        <f t="shared" si="24"/>
        <v>954.8305909309189</v>
      </c>
      <c r="E102" s="26">
        <f t="shared" si="20"/>
        <v>515.21352306305482</v>
      </c>
      <c r="F102" s="26">
        <f t="shared" si="21"/>
        <v>344.13400877477233</v>
      </c>
      <c r="G102" s="28">
        <f t="shared" si="22"/>
        <v>154219.92291014167</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x14ac:dyDescent="0.4">
      <c r="A103" s="1"/>
      <c r="B103" s="25">
        <f t="shared" si="19"/>
        <v>87</v>
      </c>
      <c r="C103" s="26">
        <f t="shared" si="23"/>
        <v>154219.92291014167</v>
      </c>
      <c r="D103" s="27">
        <f t="shared" si="24"/>
        <v>954.8305909309189</v>
      </c>
      <c r="E103" s="26">
        <f t="shared" si="20"/>
        <v>514.06640970047215</v>
      </c>
      <c r="F103" s="26">
        <f t="shared" si="21"/>
        <v>345.28112213735488</v>
      </c>
      <c r="G103" s="28">
        <f t="shared" si="22"/>
        <v>153874.64178800432</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x14ac:dyDescent="0.4">
      <c r="A104" s="1"/>
      <c r="B104" s="25">
        <f t="shared" si="19"/>
        <v>88</v>
      </c>
      <c r="C104" s="26">
        <f t="shared" si="23"/>
        <v>153874.64178800432</v>
      </c>
      <c r="D104" s="27">
        <f t="shared" si="24"/>
        <v>954.8305909309189</v>
      </c>
      <c r="E104" s="26">
        <f t="shared" si="20"/>
        <v>512.91547262668098</v>
      </c>
      <c r="F104" s="26">
        <f t="shared" si="21"/>
        <v>346.43205921114605</v>
      </c>
      <c r="G104" s="28">
        <f t="shared" si="22"/>
        <v>153528.20972879318</v>
      </c>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x14ac:dyDescent="0.4">
      <c r="A105" s="1"/>
      <c r="B105" s="25">
        <f t="shared" si="19"/>
        <v>89</v>
      </c>
      <c r="C105" s="26">
        <f t="shared" si="23"/>
        <v>153528.20972879318</v>
      </c>
      <c r="D105" s="27">
        <f t="shared" si="24"/>
        <v>954.8305909309189</v>
      </c>
      <c r="E105" s="26">
        <f t="shared" si="20"/>
        <v>511.7606990959772</v>
      </c>
      <c r="F105" s="26">
        <f t="shared" si="21"/>
        <v>347.58683274184989</v>
      </c>
      <c r="G105" s="28">
        <f t="shared" si="22"/>
        <v>153180.62289605133</v>
      </c>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x14ac:dyDescent="0.4">
      <c r="A106" s="1"/>
      <c r="B106" s="25">
        <f t="shared" si="19"/>
        <v>90</v>
      </c>
      <c r="C106" s="26">
        <f t="shared" si="23"/>
        <v>153180.62289605133</v>
      </c>
      <c r="D106" s="27">
        <f t="shared" si="24"/>
        <v>954.8305909309189</v>
      </c>
      <c r="E106" s="26">
        <f t="shared" si="20"/>
        <v>510.60207632017114</v>
      </c>
      <c r="F106" s="26">
        <f t="shared" si="21"/>
        <v>348.74545551765607</v>
      </c>
      <c r="G106" s="28">
        <f t="shared" si="22"/>
        <v>152831.87744053366</v>
      </c>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x14ac:dyDescent="0.4">
      <c r="A107" s="1"/>
      <c r="B107" s="25">
        <f t="shared" si="19"/>
        <v>91</v>
      </c>
      <c r="C107" s="26">
        <f t="shared" si="23"/>
        <v>152831.87744053366</v>
      </c>
      <c r="D107" s="27">
        <f t="shared" si="24"/>
        <v>954.8305909309189</v>
      </c>
      <c r="E107" s="26">
        <f t="shared" si="20"/>
        <v>509.43959146844554</v>
      </c>
      <c r="F107" s="26">
        <f t="shared" si="21"/>
        <v>349.90794036938155</v>
      </c>
      <c r="G107" s="28">
        <f t="shared" si="22"/>
        <v>152481.96950016427</v>
      </c>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x14ac:dyDescent="0.4">
      <c r="A108" s="1"/>
      <c r="B108" s="25">
        <f t="shared" si="19"/>
        <v>92</v>
      </c>
      <c r="C108" s="26">
        <f t="shared" si="23"/>
        <v>152481.96950016427</v>
      </c>
      <c r="D108" s="27">
        <f t="shared" si="24"/>
        <v>954.8305909309189</v>
      </c>
      <c r="E108" s="26">
        <f t="shared" si="20"/>
        <v>508.27323166721425</v>
      </c>
      <c r="F108" s="26">
        <f t="shared" si="21"/>
        <v>351.07430017061284</v>
      </c>
      <c r="G108" s="28">
        <f t="shared" si="22"/>
        <v>152130.89519999365</v>
      </c>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x14ac:dyDescent="0.4">
      <c r="A109" s="1"/>
      <c r="B109" s="25">
        <f t="shared" si="19"/>
        <v>93</v>
      </c>
      <c r="C109" s="26">
        <f t="shared" si="23"/>
        <v>152130.89519999365</v>
      </c>
      <c r="D109" s="27">
        <f t="shared" si="24"/>
        <v>954.8305909309189</v>
      </c>
      <c r="E109" s="26">
        <f t="shared" si="20"/>
        <v>507.1029839999789</v>
      </c>
      <c r="F109" s="26">
        <f t="shared" si="21"/>
        <v>352.24454783784819</v>
      </c>
      <c r="G109" s="28">
        <f t="shared" si="22"/>
        <v>151778.6506521558</v>
      </c>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x14ac:dyDescent="0.4">
      <c r="A110" s="1"/>
      <c r="B110" s="25">
        <f t="shared" si="19"/>
        <v>94</v>
      </c>
      <c r="C110" s="26">
        <f t="shared" si="23"/>
        <v>151778.6506521558</v>
      </c>
      <c r="D110" s="27">
        <f t="shared" si="24"/>
        <v>954.8305909309189</v>
      </c>
      <c r="E110" s="26">
        <f t="shared" si="20"/>
        <v>505.92883550718585</v>
      </c>
      <c r="F110" s="26">
        <f t="shared" si="21"/>
        <v>353.41869633064101</v>
      </c>
      <c r="G110" s="28">
        <f t="shared" si="22"/>
        <v>151425.23195582518</v>
      </c>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x14ac:dyDescent="0.4">
      <c r="A111" s="1"/>
      <c r="B111" s="25">
        <f t="shared" si="19"/>
        <v>95</v>
      </c>
      <c r="C111" s="26">
        <f t="shared" si="23"/>
        <v>151425.23195582518</v>
      </c>
      <c r="D111" s="27">
        <f t="shared" si="24"/>
        <v>954.8305909309189</v>
      </c>
      <c r="E111" s="26">
        <f t="shared" si="20"/>
        <v>504.75077318608385</v>
      </c>
      <c r="F111" s="26">
        <f t="shared" si="21"/>
        <v>354.59675865174324</v>
      </c>
      <c r="G111" s="28">
        <f t="shared" si="22"/>
        <v>151070.63519717343</v>
      </c>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x14ac:dyDescent="0.4">
      <c r="A112" s="1"/>
      <c r="B112" s="25">
        <f t="shared" si="19"/>
        <v>96</v>
      </c>
      <c r="C112" s="26">
        <f t="shared" si="23"/>
        <v>151070.63519717343</v>
      </c>
      <c r="D112" s="27">
        <f t="shared" si="24"/>
        <v>954.8305909309189</v>
      </c>
      <c r="E112" s="26">
        <f t="shared" si="20"/>
        <v>503.56878399057803</v>
      </c>
      <c r="F112" s="26">
        <f t="shared" si="21"/>
        <v>355.77874784724895</v>
      </c>
      <c r="G112" s="28">
        <f t="shared" si="22"/>
        <v>150714.85644932618</v>
      </c>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x14ac:dyDescent="0.4">
      <c r="A113" s="1"/>
      <c r="B113" s="25">
        <f t="shared" si="19"/>
        <v>97</v>
      </c>
      <c r="C113" s="26">
        <f t="shared" si="23"/>
        <v>150714.85644932618</v>
      </c>
      <c r="D113" s="27">
        <f t="shared" si="24"/>
        <v>954.8305909309189</v>
      </c>
      <c r="E113" s="26">
        <f t="shared" si="20"/>
        <v>502.38285483108712</v>
      </c>
      <c r="F113" s="26">
        <f t="shared" si="21"/>
        <v>356.96467700673981</v>
      </c>
      <c r="G113" s="28">
        <f t="shared" si="22"/>
        <v>150357.89177231945</v>
      </c>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x14ac:dyDescent="0.4">
      <c r="A114" s="1"/>
      <c r="B114" s="25">
        <f t="shared" si="19"/>
        <v>98</v>
      </c>
      <c r="C114" s="26">
        <f t="shared" si="23"/>
        <v>150357.89177231945</v>
      </c>
      <c r="D114" s="27">
        <f t="shared" si="24"/>
        <v>954.8305909309189</v>
      </c>
      <c r="E114" s="26">
        <f t="shared" si="20"/>
        <v>501.1929725743982</v>
      </c>
      <c r="F114" s="26">
        <f t="shared" si="21"/>
        <v>358.15455926342895</v>
      </c>
      <c r="G114" s="28">
        <f t="shared" si="22"/>
        <v>149999.73721305601</v>
      </c>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x14ac:dyDescent="0.4">
      <c r="A115" s="1"/>
      <c r="B115" s="25">
        <f t="shared" si="19"/>
        <v>99</v>
      </c>
      <c r="C115" s="26">
        <f t="shared" si="23"/>
        <v>149999.73721305601</v>
      </c>
      <c r="D115" s="27">
        <f t="shared" si="24"/>
        <v>954.8305909309189</v>
      </c>
      <c r="E115" s="26">
        <f t="shared" si="20"/>
        <v>499.99912404352006</v>
      </c>
      <c r="F115" s="26">
        <f t="shared" si="21"/>
        <v>359.34840779430704</v>
      </c>
      <c r="G115" s="28">
        <f t="shared" si="22"/>
        <v>149640.3888052617</v>
      </c>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x14ac:dyDescent="0.4">
      <c r="A116" s="1"/>
      <c r="B116" s="25">
        <f t="shared" si="19"/>
        <v>100</v>
      </c>
      <c r="C116" s="26">
        <f t="shared" si="23"/>
        <v>149640.3888052617</v>
      </c>
      <c r="D116" s="27">
        <f t="shared" si="24"/>
        <v>954.8305909309189</v>
      </c>
      <c r="E116" s="26">
        <f t="shared" si="20"/>
        <v>498.80129601753902</v>
      </c>
      <c r="F116" s="26">
        <f t="shared" si="21"/>
        <v>360.54623582028808</v>
      </c>
      <c r="G116" s="28">
        <f t="shared" si="22"/>
        <v>149279.84256944142</v>
      </c>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x14ac:dyDescent="0.4">
      <c r="A117" s="1"/>
      <c r="B117" s="25">
        <f t="shared" si="19"/>
        <v>101</v>
      </c>
      <c r="C117" s="26">
        <f t="shared" si="23"/>
        <v>149279.84256944142</v>
      </c>
      <c r="D117" s="27">
        <f t="shared" si="24"/>
        <v>954.8305909309189</v>
      </c>
      <c r="E117" s="26">
        <f t="shared" si="20"/>
        <v>497.59947523147144</v>
      </c>
      <c r="F117" s="26">
        <f t="shared" si="21"/>
        <v>361.7480566063557</v>
      </c>
      <c r="G117" s="28">
        <f t="shared" si="22"/>
        <v>148918.09451283506</v>
      </c>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x14ac:dyDescent="0.4">
      <c r="A118" s="1"/>
      <c r="B118" s="25">
        <f t="shared" si="19"/>
        <v>102</v>
      </c>
      <c r="C118" s="26">
        <f t="shared" si="23"/>
        <v>148918.09451283506</v>
      </c>
      <c r="D118" s="27">
        <f t="shared" si="24"/>
        <v>954.8305909309189</v>
      </c>
      <c r="E118" s="26">
        <f t="shared" si="20"/>
        <v>496.3936483761168</v>
      </c>
      <c r="F118" s="26">
        <f t="shared" si="21"/>
        <v>362.95388346171018</v>
      </c>
      <c r="G118" s="28">
        <f t="shared" si="22"/>
        <v>148555.14062937335</v>
      </c>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x14ac:dyDescent="0.4">
      <c r="A119" s="1"/>
      <c r="B119" s="25">
        <f t="shared" si="19"/>
        <v>103</v>
      </c>
      <c r="C119" s="26">
        <f t="shared" si="23"/>
        <v>148555.14062937335</v>
      </c>
      <c r="D119" s="27">
        <f t="shared" si="24"/>
        <v>954.8305909309189</v>
      </c>
      <c r="E119" s="26">
        <f t="shared" si="20"/>
        <v>495.18380209791115</v>
      </c>
      <c r="F119" s="26">
        <f t="shared" si="21"/>
        <v>364.16372973991594</v>
      </c>
      <c r="G119" s="28">
        <f t="shared" si="22"/>
        <v>148190.97689963342</v>
      </c>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x14ac:dyDescent="0.4">
      <c r="A120" s="1"/>
      <c r="B120" s="25">
        <f t="shared" si="19"/>
        <v>104</v>
      </c>
      <c r="C120" s="26">
        <f t="shared" si="23"/>
        <v>148190.97689963342</v>
      </c>
      <c r="D120" s="27">
        <f t="shared" si="24"/>
        <v>954.8305909309189</v>
      </c>
      <c r="E120" s="26">
        <f t="shared" si="20"/>
        <v>493.96992299877809</v>
      </c>
      <c r="F120" s="26">
        <f t="shared" si="21"/>
        <v>365.37760883904895</v>
      </c>
      <c r="G120" s="28">
        <f t="shared" si="22"/>
        <v>147825.59929079437</v>
      </c>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x14ac:dyDescent="0.4">
      <c r="A121" s="1"/>
      <c r="B121" s="25">
        <f t="shared" si="19"/>
        <v>105</v>
      </c>
      <c r="C121" s="26">
        <f t="shared" si="23"/>
        <v>147825.59929079437</v>
      </c>
      <c r="D121" s="27">
        <f t="shared" si="24"/>
        <v>954.8305909309189</v>
      </c>
      <c r="E121" s="26">
        <f t="shared" si="20"/>
        <v>492.7519976359813</v>
      </c>
      <c r="F121" s="26">
        <f t="shared" si="21"/>
        <v>366.59553420184579</v>
      </c>
      <c r="G121" s="28">
        <f t="shared" si="22"/>
        <v>147459.00375659252</v>
      </c>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x14ac:dyDescent="0.4">
      <c r="A122" s="1"/>
      <c r="B122" s="25">
        <f t="shared" si="19"/>
        <v>106</v>
      </c>
      <c r="C122" s="26">
        <f t="shared" si="23"/>
        <v>147459.00375659252</v>
      </c>
      <c r="D122" s="27">
        <f t="shared" si="24"/>
        <v>954.8305909309189</v>
      </c>
      <c r="E122" s="26">
        <f t="shared" si="20"/>
        <v>491.53001252197498</v>
      </c>
      <c r="F122" s="26">
        <f t="shared" si="21"/>
        <v>367.81751931585194</v>
      </c>
      <c r="G122" s="28">
        <f t="shared" si="22"/>
        <v>147091.18623727668</v>
      </c>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x14ac:dyDescent="0.4">
      <c r="A123" s="1"/>
      <c r="B123" s="25">
        <f t="shared" si="19"/>
        <v>107</v>
      </c>
      <c r="C123" s="26">
        <f t="shared" si="23"/>
        <v>147091.18623727668</v>
      </c>
      <c r="D123" s="27">
        <f t="shared" si="24"/>
        <v>954.8305909309189</v>
      </c>
      <c r="E123" s="26">
        <f t="shared" si="20"/>
        <v>490.30395412425554</v>
      </c>
      <c r="F123" s="26">
        <f t="shared" si="21"/>
        <v>369.04357771357144</v>
      </c>
      <c r="G123" s="28">
        <f t="shared" si="22"/>
        <v>146722.14265956311</v>
      </c>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x14ac:dyDescent="0.4">
      <c r="A124" s="1"/>
      <c r="B124" s="25">
        <f t="shared" si="19"/>
        <v>108</v>
      </c>
      <c r="C124" s="26">
        <f t="shared" si="23"/>
        <v>146722.14265956311</v>
      </c>
      <c r="D124" s="27">
        <f t="shared" si="24"/>
        <v>954.8305909309189</v>
      </c>
      <c r="E124" s="26">
        <f t="shared" si="20"/>
        <v>489.07380886521031</v>
      </c>
      <c r="F124" s="26">
        <f t="shared" si="21"/>
        <v>370.27372297261667</v>
      </c>
      <c r="G124" s="28">
        <f t="shared" si="22"/>
        <v>146351.8689365905</v>
      </c>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x14ac:dyDescent="0.4">
      <c r="A125" s="1"/>
      <c r="B125" s="25">
        <f t="shared" si="19"/>
        <v>109</v>
      </c>
      <c r="C125" s="26">
        <f t="shared" si="23"/>
        <v>146351.8689365905</v>
      </c>
      <c r="D125" s="27">
        <f t="shared" si="24"/>
        <v>954.8305909309189</v>
      </c>
      <c r="E125" s="26">
        <f t="shared" si="20"/>
        <v>487.83956312196835</v>
      </c>
      <c r="F125" s="26">
        <f t="shared" si="21"/>
        <v>371.50796871585874</v>
      </c>
      <c r="G125" s="28">
        <f t="shared" si="22"/>
        <v>145980.36096787464</v>
      </c>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x14ac:dyDescent="0.4">
      <c r="A126" s="1"/>
      <c r="B126" s="25">
        <f t="shared" si="19"/>
        <v>110</v>
      </c>
      <c r="C126" s="26">
        <f t="shared" si="23"/>
        <v>145980.36096787464</v>
      </c>
      <c r="D126" s="27">
        <f t="shared" si="24"/>
        <v>954.8305909309189</v>
      </c>
      <c r="E126" s="26">
        <f t="shared" si="20"/>
        <v>486.60120322624874</v>
      </c>
      <c r="F126" s="26">
        <f t="shared" si="21"/>
        <v>372.74632861157829</v>
      </c>
      <c r="G126" s="28">
        <f t="shared" si="22"/>
        <v>145607.61463926308</v>
      </c>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x14ac:dyDescent="0.4">
      <c r="A127" s="1"/>
      <c r="B127" s="25">
        <f t="shared" si="19"/>
        <v>111</v>
      </c>
      <c r="C127" s="26">
        <f t="shared" si="23"/>
        <v>145607.61463926308</v>
      </c>
      <c r="D127" s="27">
        <f t="shared" si="24"/>
        <v>954.8305909309189</v>
      </c>
      <c r="E127" s="26">
        <f t="shared" si="20"/>
        <v>485.35871546421021</v>
      </c>
      <c r="F127" s="26">
        <f t="shared" si="21"/>
        <v>373.98881637361683</v>
      </c>
      <c r="G127" s="28">
        <f t="shared" si="22"/>
        <v>145233.62582288947</v>
      </c>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x14ac:dyDescent="0.4">
      <c r="A128" s="1"/>
      <c r="B128" s="25">
        <f t="shared" si="19"/>
        <v>112</v>
      </c>
      <c r="C128" s="26">
        <f t="shared" si="23"/>
        <v>145233.62582288947</v>
      </c>
      <c r="D128" s="27">
        <f t="shared" si="24"/>
        <v>954.8305909309189</v>
      </c>
      <c r="E128" s="26">
        <f t="shared" si="20"/>
        <v>484.112086076298</v>
      </c>
      <c r="F128" s="26">
        <f t="shared" si="21"/>
        <v>375.23544576152892</v>
      </c>
      <c r="G128" s="28">
        <f t="shared" si="22"/>
        <v>144858.39037712794</v>
      </c>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x14ac:dyDescent="0.4">
      <c r="A129" s="1"/>
      <c r="B129" s="25">
        <f t="shared" si="19"/>
        <v>113</v>
      </c>
      <c r="C129" s="26">
        <f t="shared" si="23"/>
        <v>144858.39037712794</v>
      </c>
      <c r="D129" s="27">
        <f t="shared" si="24"/>
        <v>954.8305909309189</v>
      </c>
      <c r="E129" s="26">
        <f t="shared" si="20"/>
        <v>482.86130125709309</v>
      </c>
      <c r="F129" s="26">
        <f t="shared" si="21"/>
        <v>376.48623058073406</v>
      </c>
      <c r="G129" s="28">
        <f t="shared" si="22"/>
        <v>144481.9041465472</v>
      </c>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x14ac:dyDescent="0.4">
      <c r="A130" s="1"/>
      <c r="B130" s="25">
        <f t="shared" si="19"/>
        <v>114</v>
      </c>
      <c r="C130" s="26">
        <f t="shared" si="23"/>
        <v>144481.9041465472</v>
      </c>
      <c r="D130" s="27">
        <f t="shared" si="24"/>
        <v>954.8305909309189</v>
      </c>
      <c r="E130" s="26">
        <f t="shared" si="20"/>
        <v>481.60634715515727</v>
      </c>
      <c r="F130" s="26">
        <f t="shared" si="21"/>
        <v>377.74118468266983</v>
      </c>
      <c r="G130" s="28">
        <f t="shared" si="22"/>
        <v>144104.16296186452</v>
      </c>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x14ac:dyDescent="0.4">
      <c r="A131" s="1"/>
      <c r="B131" s="25">
        <f t="shared" si="19"/>
        <v>115</v>
      </c>
      <c r="C131" s="26">
        <f t="shared" si="23"/>
        <v>144104.16296186452</v>
      </c>
      <c r="D131" s="27">
        <f t="shared" si="24"/>
        <v>954.8305909309189</v>
      </c>
      <c r="E131" s="26">
        <f t="shared" si="20"/>
        <v>480.34720987288171</v>
      </c>
      <c r="F131" s="26">
        <f t="shared" si="21"/>
        <v>379.00032196494533</v>
      </c>
      <c r="G131" s="28">
        <f t="shared" si="22"/>
        <v>143725.16263989959</v>
      </c>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x14ac:dyDescent="0.4">
      <c r="A132" s="1"/>
      <c r="B132" s="25">
        <f t="shared" si="19"/>
        <v>116</v>
      </c>
      <c r="C132" s="26">
        <f t="shared" si="23"/>
        <v>143725.16263989959</v>
      </c>
      <c r="D132" s="27">
        <f t="shared" si="24"/>
        <v>954.8305909309189</v>
      </c>
      <c r="E132" s="26">
        <f t="shared" si="20"/>
        <v>479.0838754663319</v>
      </c>
      <c r="F132" s="26">
        <f t="shared" si="21"/>
        <v>380.26365637149519</v>
      </c>
      <c r="G132" s="28">
        <f t="shared" si="22"/>
        <v>143344.89898352808</v>
      </c>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x14ac:dyDescent="0.4">
      <c r="A133" s="1"/>
      <c r="B133" s="25">
        <f t="shared" si="19"/>
        <v>117</v>
      </c>
      <c r="C133" s="26">
        <f t="shared" si="23"/>
        <v>143344.89898352808</v>
      </c>
      <c r="D133" s="27">
        <f t="shared" si="24"/>
        <v>954.8305909309189</v>
      </c>
      <c r="E133" s="26">
        <f t="shared" si="20"/>
        <v>477.81632994509351</v>
      </c>
      <c r="F133" s="26">
        <f t="shared" si="21"/>
        <v>381.53120189273346</v>
      </c>
      <c r="G133" s="28">
        <f t="shared" si="22"/>
        <v>142963.36778163534</v>
      </c>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x14ac:dyDescent="0.4">
      <c r="A134" s="1"/>
      <c r="B134" s="25">
        <f t="shared" si="19"/>
        <v>118</v>
      </c>
      <c r="C134" s="26">
        <f t="shared" si="23"/>
        <v>142963.36778163534</v>
      </c>
      <c r="D134" s="27">
        <f t="shared" si="24"/>
        <v>954.8305909309189</v>
      </c>
      <c r="E134" s="26">
        <f t="shared" si="20"/>
        <v>476.54455927211774</v>
      </c>
      <c r="F134" s="26">
        <f t="shared" si="21"/>
        <v>382.8029725657093</v>
      </c>
      <c r="G134" s="28">
        <f t="shared" si="22"/>
        <v>142580.56480906965</v>
      </c>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x14ac:dyDescent="0.4">
      <c r="A135" s="1"/>
      <c r="B135" s="25">
        <f t="shared" si="19"/>
        <v>119</v>
      </c>
      <c r="C135" s="26">
        <f t="shared" si="23"/>
        <v>142580.56480906965</v>
      </c>
      <c r="D135" s="27">
        <f t="shared" si="24"/>
        <v>954.8305909309189</v>
      </c>
      <c r="E135" s="26">
        <f t="shared" si="20"/>
        <v>475.26854936356534</v>
      </c>
      <c r="F135" s="26">
        <f t="shared" si="21"/>
        <v>384.07898247426158</v>
      </c>
      <c r="G135" s="28">
        <f t="shared" si="22"/>
        <v>142196.4858265954</v>
      </c>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x14ac:dyDescent="0.4">
      <c r="A136" s="1"/>
      <c r="B136" s="25">
        <f t="shared" si="19"/>
        <v>120</v>
      </c>
      <c r="C136" s="26">
        <f t="shared" si="23"/>
        <v>142196.4858265954</v>
      </c>
      <c r="D136" s="27">
        <f t="shared" si="24"/>
        <v>954.8305909309189</v>
      </c>
      <c r="E136" s="26">
        <f t="shared" si="20"/>
        <v>473.98828608865114</v>
      </c>
      <c r="F136" s="26">
        <f t="shared" si="21"/>
        <v>385.3592457491759</v>
      </c>
      <c r="G136" s="28">
        <f t="shared" si="22"/>
        <v>141811.1265808462</v>
      </c>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x14ac:dyDescent="0.4">
      <c r="A137" s="1"/>
      <c r="B137" s="25">
        <f t="shared" si="19"/>
        <v>121</v>
      </c>
      <c r="C137" s="26">
        <f t="shared" si="23"/>
        <v>141811.1265808462</v>
      </c>
      <c r="D137" s="27">
        <f t="shared" si="24"/>
        <v>954.8305909309189</v>
      </c>
      <c r="E137" s="26">
        <f t="shared" si="20"/>
        <v>472.70375526948726</v>
      </c>
      <c r="F137" s="26">
        <f t="shared" si="21"/>
        <v>386.64377656833977</v>
      </c>
      <c r="G137" s="28">
        <f t="shared" si="22"/>
        <v>141424.48280427785</v>
      </c>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x14ac:dyDescent="0.4">
      <c r="A138" s="1"/>
      <c r="B138" s="25">
        <f t="shared" si="19"/>
        <v>122</v>
      </c>
      <c r="C138" s="26">
        <f t="shared" si="23"/>
        <v>141424.48280427785</v>
      </c>
      <c r="D138" s="27">
        <f t="shared" si="24"/>
        <v>954.8305909309189</v>
      </c>
      <c r="E138" s="26">
        <f t="shared" si="20"/>
        <v>471.41494268092612</v>
      </c>
      <c r="F138" s="26">
        <f t="shared" si="21"/>
        <v>387.93258915690092</v>
      </c>
      <c r="G138" s="28">
        <f t="shared" si="22"/>
        <v>141036.55021512095</v>
      </c>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x14ac:dyDescent="0.4">
      <c r="A139" s="1"/>
      <c r="B139" s="25">
        <f t="shared" si="19"/>
        <v>123</v>
      </c>
      <c r="C139" s="26">
        <f t="shared" si="23"/>
        <v>141036.55021512095</v>
      </c>
      <c r="D139" s="27">
        <f t="shared" si="24"/>
        <v>954.8305909309189</v>
      </c>
      <c r="E139" s="26">
        <f t="shared" si="20"/>
        <v>470.12183405040332</v>
      </c>
      <c r="F139" s="26">
        <f t="shared" si="21"/>
        <v>389.22569778742394</v>
      </c>
      <c r="G139" s="28">
        <f t="shared" si="22"/>
        <v>140647.32451733353</v>
      </c>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x14ac:dyDescent="0.4">
      <c r="A140" s="1"/>
      <c r="B140" s="25">
        <f t="shared" si="19"/>
        <v>124</v>
      </c>
      <c r="C140" s="26">
        <f t="shared" si="23"/>
        <v>140647.32451733353</v>
      </c>
      <c r="D140" s="27">
        <f t="shared" si="24"/>
        <v>954.8305909309189</v>
      </c>
      <c r="E140" s="26">
        <f t="shared" si="20"/>
        <v>468.82441505777837</v>
      </c>
      <c r="F140" s="26">
        <f t="shared" si="21"/>
        <v>390.52311678004867</v>
      </c>
      <c r="G140" s="28">
        <f t="shared" si="22"/>
        <v>140256.80140055349</v>
      </c>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x14ac:dyDescent="0.4">
      <c r="A141" s="1"/>
      <c r="B141" s="25">
        <f t="shared" si="19"/>
        <v>125</v>
      </c>
      <c r="C141" s="26">
        <f t="shared" si="23"/>
        <v>140256.80140055349</v>
      </c>
      <c r="D141" s="27">
        <f t="shared" si="24"/>
        <v>954.8305909309189</v>
      </c>
      <c r="E141" s="26">
        <f t="shared" si="20"/>
        <v>467.52267133517825</v>
      </c>
      <c r="F141" s="26">
        <f t="shared" si="21"/>
        <v>391.82486050264885</v>
      </c>
      <c r="G141" s="28">
        <f t="shared" si="22"/>
        <v>139864.97654005085</v>
      </c>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x14ac:dyDescent="0.4">
      <c r="A142" s="1"/>
      <c r="B142" s="25">
        <f t="shared" si="19"/>
        <v>126</v>
      </c>
      <c r="C142" s="26">
        <f t="shared" si="23"/>
        <v>139864.97654005085</v>
      </c>
      <c r="D142" s="27">
        <f t="shared" si="24"/>
        <v>954.8305909309189</v>
      </c>
      <c r="E142" s="26">
        <f t="shared" si="20"/>
        <v>466.21658846683607</v>
      </c>
      <c r="F142" s="26">
        <f t="shared" si="21"/>
        <v>393.13094337099102</v>
      </c>
      <c r="G142" s="28">
        <f t="shared" si="22"/>
        <v>139471.84559667986</v>
      </c>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x14ac:dyDescent="0.4">
      <c r="A143" s="1"/>
      <c r="B143" s="25">
        <f t="shared" si="19"/>
        <v>127</v>
      </c>
      <c r="C143" s="26">
        <f t="shared" si="23"/>
        <v>139471.84559667986</v>
      </c>
      <c r="D143" s="27">
        <f t="shared" si="24"/>
        <v>954.8305909309189</v>
      </c>
      <c r="E143" s="26">
        <f t="shared" si="20"/>
        <v>464.90615198893283</v>
      </c>
      <c r="F143" s="26">
        <f t="shared" si="21"/>
        <v>394.44137984889426</v>
      </c>
      <c r="G143" s="28">
        <f t="shared" si="22"/>
        <v>139077.40421683097</v>
      </c>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x14ac:dyDescent="0.4">
      <c r="A144" s="1"/>
      <c r="B144" s="25">
        <f t="shared" si="19"/>
        <v>128</v>
      </c>
      <c r="C144" s="26">
        <f t="shared" si="23"/>
        <v>139077.40421683097</v>
      </c>
      <c r="D144" s="27">
        <f t="shared" si="24"/>
        <v>954.8305909309189</v>
      </c>
      <c r="E144" s="26">
        <f t="shared" si="20"/>
        <v>463.59134738943646</v>
      </c>
      <c r="F144" s="26">
        <f t="shared" si="21"/>
        <v>395.75618444839063</v>
      </c>
      <c r="G144" s="28">
        <f t="shared" si="22"/>
        <v>138681.64803238257</v>
      </c>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x14ac:dyDescent="0.4">
      <c r="A145" s="1"/>
      <c r="B145" s="25">
        <f t="shared" si="19"/>
        <v>129</v>
      </c>
      <c r="C145" s="26">
        <f t="shared" si="23"/>
        <v>138681.64803238257</v>
      </c>
      <c r="D145" s="27">
        <f t="shared" si="24"/>
        <v>954.8305909309189</v>
      </c>
      <c r="E145" s="26">
        <f t="shared" si="20"/>
        <v>462.27216010794183</v>
      </c>
      <c r="F145" s="26">
        <f t="shared" si="21"/>
        <v>397.07537172988526</v>
      </c>
      <c r="G145" s="28">
        <f t="shared" si="22"/>
        <v>138284.57266065269</v>
      </c>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x14ac:dyDescent="0.4">
      <c r="A146" s="1"/>
      <c r="B146" s="25">
        <f t="shared" ref="B146:B209" si="25">IFERROR(IF(B145+1&gt;$D$10,"",B145+1),"")</f>
        <v>130</v>
      </c>
      <c r="C146" s="26">
        <f t="shared" si="23"/>
        <v>138284.57266065269</v>
      </c>
      <c r="D146" s="27">
        <f t="shared" si="24"/>
        <v>954.8305909309189</v>
      </c>
      <c r="E146" s="26">
        <f t="shared" ref="E146:E209" si="26">IF(B146&lt;&gt;"",-IPMT(($D$7/$D$9),B146,$D$10,($D$5-$D$6)),"")</f>
        <v>460.94857553550901</v>
      </c>
      <c r="F146" s="26">
        <f t="shared" ref="F146:F209" si="27">IF(B146&lt;&gt;"",-PPMT(($D$7/$D$9),B146,$D$10,($D$5-$D$6)),"")</f>
        <v>398.3989563023182</v>
      </c>
      <c r="G146" s="28">
        <f t="shared" ref="G146:G209" si="28">IF(B146&lt;&gt;"",C146-F146,"")</f>
        <v>137886.17370435037</v>
      </c>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x14ac:dyDescent="0.4">
      <c r="A147" s="1"/>
      <c r="B147" s="25">
        <f t="shared" si="25"/>
        <v>131</v>
      </c>
      <c r="C147" s="26">
        <f t="shared" ref="C147:C210" si="29">IF(B147&lt;&gt;"",G146,"")</f>
        <v>137886.17370435037</v>
      </c>
      <c r="D147" s="27">
        <f t="shared" ref="D147:D210" si="30">IF(B147&lt;&gt;"",IF(C147&gt;$D$11,$D$11,$C147),"")</f>
        <v>954.8305909309189</v>
      </c>
      <c r="E147" s="26">
        <f t="shared" si="26"/>
        <v>459.62057901450117</v>
      </c>
      <c r="F147" s="26">
        <f t="shared" si="27"/>
        <v>399.72695282332592</v>
      </c>
      <c r="G147" s="28">
        <f t="shared" si="28"/>
        <v>137486.44675152705</v>
      </c>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x14ac:dyDescent="0.4">
      <c r="A148" s="1"/>
      <c r="B148" s="25">
        <f t="shared" si="25"/>
        <v>132</v>
      </c>
      <c r="C148" s="26">
        <f t="shared" si="29"/>
        <v>137486.44675152705</v>
      </c>
      <c r="D148" s="27">
        <f t="shared" si="30"/>
        <v>954.8305909309189</v>
      </c>
      <c r="E148" s="26">
        <f t="shared" si="26"/>
        <v>458.28815583842334</v>
      </c>
      <c r="F148" s="26">
        <f t="shared" si="27"/>
        <v>401.0593759994037</v>
      </c>
      <c r="G148" s="28">
        <f t="shared" si="28"/>
        <v>137085.38737552764</v>
      </c>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x14ac:dyDescent="0.4">
      <c r="A149" s="1"/>
      <c r="B149" s="25">
        <f t="shared" si="25"/>
        <v>133</v>
      </c>
      <c r="C149" s="26">
        <f t="shared" si="29"/>
        <v>137085.38737552764</v>
      </c>
      <c r="D149" s="27">
        <f t="shared" si="30"/>
        <v>954.8305909309189</v>
      </c>
      <c r="E149" s="26">
        <f t="shared" si="26"/>
        <v>456.95129125175873</v>
      </c>
      <c r="F149" s="26">
        <f t="shared" si="27"/>
        <v>402.39624058606836</v>
      </c>
      <c r="G149" s="28">
        <f t="shared" si="28"/>
        <v>136682.99113494158</v>
      </c>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x14ac:dyDescent="0.4">
      <c r="A150" s="1"/>
      <c r="B150" s="25">
        <f t="shared" si="25"/>
        <v>134</v>
      </c>
      <c r="C150" s="26">
        <f t="shared" si="29"/>
        <v>136682.99113494158</v>
      </c>
      <c r="D150" s="27">
        <f t="shared" si="30"/>
        <v>954.8305909309189</v>
      </c>
      <c r="E150" s="26">
        <f t="shared" si="26"/>
        <v>455.60997044980519</v>
      </c>
      <c r="F150" s="26">
        <f t="shared" si="27"/>
        <v>403.7375613880219</v>
      </c>
      <c r="G150" s="28">
        <f t="shared" si="28"/>
        <v>136279.25357355355</v>
      </c>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x14ac:dyDescent="0.4">
      <c r="A151" s="1"/>
      <c r="B151" s="25">
        <f t="shared" si="25"/>
        <v>135</v>
      </c>
      <c r="C151" s="26">
        <f t="shared" si="29"/>
        <v>136279.25357355355</v>
      </c>
      <c r="D151" s="27">
        <f t="shared" si="30"/>
        <v>954.8305909309189</v>
      </c>
      <c r="E151" s="26">
        <f t="shared" si="26"/>
        <v>454.26417857851186</v>
      </c>
      <c r="F151" s="26">
        <f t="shared" si="27"/>
        <v>405.08335325931529</v>
      </c>
      <c r="G151" s="28">
        <f t="shared" si="28"/>
        <v>135874.17022029424</v>
      </c>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x14ac:dyDescent="0.4">
      <c r="A152" s="1"/>
      <c r="B152" s="25">
        <f t="shared" si="25"/>
        <v>136</v>
      </c>
      <c r="C152" s="26">
        <f t="shared" si="29"/>
        <v>135874.17022029424</v>
      </c>
      <c r="D152" s="27">
        <f t="shared" si="30"/>
        <v>954.8305909309189</v>
      </c>
      <c r="E152" s="26">
        <f t="shared" si="26"/>
        <v>452.91390073431398</v>
      </c>
      <c r="F152" s="26">
        <f t="shared" si="27"/>
        <v>406.43363110351299</v>
      </c>
      <c r="G152" s="28">
        <f t="shared" si="28"/>
        <v>135467.73658919072</v>
      </c>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x14ac:dyDescent="0.4">
      <c r="A153" s="1"/>
      <c r="B153" s="25">
        <f t="shared" si="25"/>
        <v>137</v>
      </c>
      <c r="C153" s="26">
        <f t="shared" si="29"/>
        <v>135467.73658919072</v>
      </c>
      <c r="D153" s="27">
        <f t="shared" si="30"/>
        <v>954.8305909309189</v>
      </c>
      <c r="E153" s="26">
        <f t="shared" si="26"/>
        <v>451.55912196396901</v>
      </c>
      <c r="F153" s="26">
        <f t="shared" si="27"/>
        <v>407.78840987385809</v>
      </c>
      <c r="G153" s="28">
        <f t="shared" si="28"/>
        <v>135059.94817931685</v>
      </c>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x14ac:dyDescent="0.4">
      <c r="A154" s="1"/>
      <c r="B154" s="25">
        <f t="shared" si="25"/>
        <v>138</v>
      </c>
      <c r="C154" s="26">
        <f t="shared" si="29"/>
        <v>135059.94817931685</v>
      </c>
      <c r="D154" s="27">
        <f t="shared" si="30"/>
        <v>954.8305909309189</v>
      </c>
      <c r="E154" s="26">
        <f t="shared" si="26"/>
        <v>450.19982726438946</v>
      </c>
      <c r="F154" s="26">
        <f t="shared" si="27"/>
        <v>409.14770457343758</v>
      </c>
      <c r="G154" s="28">
        <f t="shared" si="28"/>
        <v>134650.80047474342</v>
      </c>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x14ac:dyDescent="0.4">
      <c r="A155" s="1"/>
      <c r="B155" s="25">
        <f t="shared" si="25"/>
        <v>139</v>
      </c>
      <c r="C155" s="26">
        <f t="shared" si="29"/>
        <v>134650.80047474342</v>
      </c>
      <c r="D155" s="27">
        <f t="shared" si="30"/>
        <v>954.8305909309189</v>
      </c>
      <c r="E155" s="26">
        <f t="shared" si="26"/>
        <v>448.83600158247799</v>
      </c>
      <c r="F155" s="26">
        <f t="shared" si="27"/>
        <v>410.51153025534904</v>
      </c>
      <c r="G155" s="28">
        <f t="shared" si="28"/>
        <v>134240.28894448807</v>
      </c>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x14ac:dyDescent="0.4">
      <c r="A156" s="1"/>
      <c r="B156" s="25">
        <f t="shared" si="25"/>
        <v>140</v>
      </c>
      <c r="C156" s="26">
        <f t="shared" si="29"/>
        <v>134240.28894448807</v>
      </c>
      <c r="D156" s="27">
        <f t="shared" si="30"/>
        <v>954.8305909309189</v>
      </c>
      <c r="E156" s="26">
        <f t="shared" si="26"/>
        <v>447.46762981496016</v>
      </c>
      <c r="F156" s="26">
        <f t="shared" si="27"/>
        <v>411.87990202286693</v>
      </c>
      <c r="G156" s="28">
        <f t="shared" si="28"/>
        <v>133828.40904246521</v>
      </c>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x14ac:dyDescent="0.4">
      <c r="A157" s="1"/>
      <c r="B157" s="25">
        <f t="shared" si="25"/>
        <v>141</v>
      </c>
      <c r="C157" s="26">
        <f t="shared" si="29"/>
        <v>133828.40904246521</v>
      </c>
      <c r="D157" s="27">
        <f t="shared" si="30"/>
        <v>954.8305909309189</v>
      </c>
      <c r="E157" s="26">
        <f t="shared" si="26"/>
        <v>446.09469680821729</v>
      </c>
      <c r="F157" s="26">
        <f t="shared" si="27"/>
        <v>413.25283502960986</v>
      </c>
      <c r="G157" s="28">
        <f t="shared" si="28"/>
        <v>133415.15620743559</v>
      </c>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x14ac:dyDescent="0.4">
      <c r="A158" s="1"/>
      <c r="B158" s="25">
        <f t="shared" si="25"/>
        <v>142</v>
      </c>
      <c r="C158" s="26">
        <f t="shared" si="29"/>
        <v>133415.15620743559</v>
      </c>
      <c r="D158" s="27">
        <f t="shared" si="30"/>
        <v>954.8305909309189</v>
      </c>
      <c r="E158" s="26">
        <f t="shared" si="26"/>
        <v>444.71718735811868</v>
      </c>
      <c r="F158" s="26">
        <f t="shared" si="27"/>
        <v>414.63034447970847</v>
      </c>
      <c r="G158" s="28">
        <f t="shared" si="28"/>
        <v>133000.5258629559</v>
      </c>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x14ac:dyDescent="0.4">
      <c r="A159" s="1"/>
      <c r="B159" s="25">
        <f t="shared" si="25"/>
        <v>143</v>
      </c>
      <c r="C159" s="26">
        <f t="shared" si="29"/>
        <v>133000.5258629559</v>
      </c>
      <c r="D159" s="27">
        <f t="shared" si="30"/>
        <v>954.8305909309189</v>
      </c>
      <c r="E159" s="26">
        <f t="shared" si="26"/>
        <v>443.33508620985293</v>
      </c>
      <c r="F159" s="26">
        <f t="shared" si="27"/>
        <v>416.01244562797416</v>
      </c>
      <c r="G159" s="28">
        <f t="shared" si="28"/>
        <v>132584.51341732792</v>
      </c>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x14ac:dyDescent="0.4">
      <c r="A160" s="1"/>
      <c r="B160" s="25">
        <f t="shared" si="25"/>
        <v>144</v>
      </c>
      <c r="C160" s="26">
        <f t="shared" si="29"/>
        <v>132584.51341732792</v>
      </c>
      <c r="D160" s="27">
        <f t="shared" si="30"/>
        <v>954.8305909309189</v>
      </c>
      <c r="E160" s="26">
        <f t="shared" si="26"/>
        <v>441.94837805775967</v>
      </c>
      <c r="F160" s="26">
        <f t="shared" si="27"/>
        <v>417.39915378006748</v>
      </c>
      <c r="G160" s="28">
        <f t="shared" si="28"/>
        <v>132167.11426354785</v>
      </c>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x14ac:dyDescent="0.4">
      <c r="A161" s="1"/>
      <c r="B161" s="25">
        <f t="shared" si="25"/>
        <v>145</v>
      </c>
      <c r="C161" s="26">
        <f t="shared" si="29"/>
        <v>132167.11426354785</v>
      </c>
      <c r="D161" s="27">
        <f t="shared" si="30"/>
        <v>954.8305909309189</v>
      </c>
      <c r="E161" s="26">
        <f t="shared" si="26"/>
        <v>440.55704754515949</v>
      </c>
      <c r="F161" s="26">
        <f t="shared" si="27"/>
        <v>418.79048429266766</v>
      </c>
      <c r="G161" s="28">
        <f t="shared" si="28"/>
        <v>131748.32377925518</v>
      </c>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x14ac:dyDescent="0.4">
      <c r="A162" s="1"/>
      <c r="B162" s="25">
        <f t="shared" si="25"/>
        <v>146</v>
      </c>
      <c r="C162" s="26">
        <f t="shared" si="29"/>
        <v>131748.32377925518</v>
      </c>
      <c r="D162" s="27">
        <f t="shared" si="30"/>
        <v>954.8305909309189</v>
      </c>
      <c r="E162" s="26">
        <f t="shared" si="26"/>
        <v>439.16107926418397</v>
      </c>
      <c r="F162" s="26">
        <f t="shared" si="27"/>
        <v>420.18645257364324</v>
      </c>
      <c r="G162" s="28">
        <f t="shared" si="28"/>
        <v>131328.13732668155</v>
      </c>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x14ac:dyDescent="0.4">
      <c r="A163" s="1"/>
      <c r="B163" s="25">
        <f t="shared" si="25"/>
        <v>147</v>
      </c>
      <c r="C163" s="26">
        <f t="shared" si="29"/>
        <v>131328.13732668155</v>
      </c>
      <c r="D163" s="27">
        <f t="shared" si="30"/>
        <v>954.8305909309189</v>
      </c>
      <c r="E163" s="26">
        <f t="shared" si="26"/>
        <v>437.76045775560499</v>
      </c>
      <c r="F163" s="26">
        <f t="shared" si="27"/>
        <v>421.58707408222205</v>
      </c>
      <c r="G163" s="28">
        <f t="shared" si="28"/>
        <v>130906.55025259932</v>
      </c>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x14ac:dyDescent="0.4">
      <c r="A164" s="1"/>
      <c r="B164" s="25">
        <f t="shared" si="25"/>
        <v>148</v>
      </c>
      <c r="C164" s="26">
        <f t="shared" si="29"/>
        <v>130906.55025259932</v>
      </c>
      <c r="D164" s="27">
        <f t="shared" si="30"/>
        <v>954.8305909309189</v>
      </c>
      <c r="E164" s="26">
        <f t="shared" si="26"/>
        <v>436.35516750866429</v>
      </c>
      <c r="F164" s="26">
        <f t="shared" si="27"/>
        <v>422.9923643291628</v>
      </c>
      <c r="G164" s="28">
        <f t="shared" si="28"/>
        <v>130483.55788827015</v>
      </c>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x14ac:dyDescent="0.4">
      <c r="A165" s="1"/>
      <c r="B165" s="25">
        <f t="shared" si="25"/>
        <v>149</v>
      </c>
      <c r="C165" s="26">
        <f t="shared" si="29"/>
        <v>130483.55788827015</v>
      </c>
      <c r="D165" s="27">
        <f t="shared" si="30"/>
        <v>954.8305909309189</v>
      </c>
      <c r="E165" s="26">
        <f t="shared" si="26"/>
        <v>434.94519296090044</v>
      </c>
      <c r="F165" s="26">
        <f t="shared" si="27"/>
        <v>424.40233887692665</v>
      </c>
      <c r="G165" s="28">
        <f t="shared" si="28"/>
        <v>130059.15554939322</v>
      </c>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x14ac:dyDescent="0.4">
      <c r="A166" s="1"/>
      <c r="B166" s="25">
        <f t="shared" si="25"/>
        <v>150</v>
      </c>
      <c r="C166" s="26">
        <f t="shared" si="29"/>
        <v>130059.15554939322</v>
      </c>
      <c r="D166" s="27">
        <f t="shared" si="30"/>
        <v>954.8305909309189</v>
      </c>
      <c r="E166" s="26">
        <f t="shared" si="26"/>
        <v>433.53051849797737</v>
      </c>
      <c r="F166" s="26">
        <f t="shared" si="27"/>
        <v>425.81701333984972</v>
      </c>
      <c r="G166" s="28">
        <f t="shared" si="28"/>
        <v>129633.33853605337</v>
      </c>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x14ac:dyDescent="0.4">
      <c r="A167" s="1"/>
      <c r="B167" s="25">
        <f t="shared" si="25"/>
        <v>151</v>
      </c>
      <c r="C167" s="26">
        <f t="shared" si="29"/>
        <v>129633.33853605337</v>
      </c>
      <c r="D167" s="27">
        <f t="shared" si="30"/>
        <v>954.8305909309189</v>
      </c>
      <c r="E167" s="26">
        <f t="shared" si="26"/>
        <v>432.11112845351124</v>
      </c>
      <c r="F167" s="26">
        <f t="shared" si="27"/>
        <v>427.23640338431585</v>
      </c>
      <c r="G167" s="28">
        <f t="shared" si="28"/>
        <v>129206.10213266905</v>
      </c>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x14ac:dyDescent="0.4">
      <c r="A168" s="1"/>
      <c r="B168" s="25">
        <f t="shared" si="25"/>
        <v>152</v>
      </c>
      <c r="C168" s="26">
        <f t="shared" si="29"/>
        <v>129206.10213266905</v>
      </c>
      <c r="D168" s="27">
        <f t="shared" si="30"/>
        <v>954.8305909309189</v>
      </c>
      <c r="E168" s="26">
        <f t="shared" si="26"/>
        <v>430.68700710889675</v>
      </c>
      <c r="F168" s="26">
        <f t="shared" si="27"/>
        <v>428.66052472893028</v>
      </c>
      <c r="G168" s="28">
        <f t="shared" si="28"/>
        <v>128777.44160794013</v>
      </c>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x14ac:dyDescent="0.4">
      <c r="A169" s="1"/>
      <c r="B169" s="25">
        <f t="shared" si="25"/>
        <v>153</v>
      </c>
      <c r="C169" s="26">
        <f t="shared" si="29"/>
        <v>128777.44160794013</v>
      </c>
      <c r="D169" s="27">
        <f t="shared" si="30"/>
        <v>954.8305909309189</v>
      </c>
      <c r="E169" s="26">
        <f t="shared" si="26"/>
        <v>429.25813869313373</v>
      </c>
      <c r="F169" s="26">
        <f t="shared" si="27"/>
        <v>430.08939314469336</v>
      </c>
      <c r="G169" s="28">
        <f t="shared" si="28"/>
        <v>128347.35221479544</v>
      </c>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x14ac:dyDescent="0.4">
      <c r="A170" s="1"/>
      <c r="B170" s="25">
        <f t="shared" si="25"/>
        <v>154</v>
      </c>
      <c r="C170" s="26">
        <f t="shared" si="29"/>
        <v>128347.35221479544</v>
      </c>
      <c r="D170" s="27">
        <f t="shared" si="30"/>
        <v>954.8305909309189</v>
      </c>
      <c r="E170" s="26">
        <f t="shared" si="26"/>
        <v>427.8245073826514</v>
      </c>
      <c r="F170" s="26">
        <f t="shared" si="27"/>
        <v>431.52302445517569</v>
      </c>
      <c r="G170" s="28">
        <f t="shared" si="28"/>
        <v>127915.82919034026</v>
      </c>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x14ac:dyDescent="0.4">
      <c r="A171" s="1"/>
      <c r="B171" s="25">
        <f t="shared" si="25"/>
        <v>155</v>
      </c>
      <c r="C171" s="26">
        <f t="shared" si="29"/>
        <v>127915.82919034026</v>
      </c>
      <c r="D171" s="27">
        <f t="shared" si="30"/>
        <v>954.8305909309189</v>
      </c>
      <c r="E171" s="26">
        <f t="shared" si="26"/>
        <v>426.3860973011341</v>
      </c>
      <c r="F171" s="26">
        <f t="shared" si="27"/>
        <v>432.96143453669293</v>
      </c>
      <c r="G171" s="28">
        <f t="shared" si="28"/>
        <v>127482.86775580357</v>
      </c>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x14ac:dyDescent="0.4">
      <c r="A172" s="1"/>
      <c r="B172" s="25">
        <f t="shared" si="25"/>
        <v>156</v>
      </c>
      <c r="C172" s="26">
        <f t="shared" si="29"/>
        <v>127482.86775580357</v>
      </c>
      <c r="D172" s="27">
        <f t="shared" si="30"/>
        <v>954.8305909309189</v>
      </c>
      <c r="E172" s="26">
        <f t="shared" si="26"/>
        <v>424.94289251934521</v>
      </c>
      <c r="F172" s="26">
        <f t="shared" si="27"/>
        <v>434.40463931848188</v>
      </c>
      <c r="G172" s="28">
        <f t="shared" si="28"/>
        <v>127048.46311648509</v>
      </c>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x14ac:dyDescent="0.4">
      <c r="A173" s="1"/>
      <c r="B173" s="25">
        <f t="shared" si="25"/>
        <v>157</v>
      </c>
      <c r="C173" s="26">
        <f t="shared" si="29"/>
        <v>127048.46311648509</v>
      </c>
      <c r="D173" s="27">
        <f t="shared" si="30"/>
        <v>954.8305909309189</v>
      </c>
      <c r="E173" s="26">
        <f t="shared" si="26"/>
        <v>423.49487705495028</v>
      </c>
      <c r="F173" s="26">
        <f t="shared" si="27"/>
        <v>435.85265478287687</v>
      </c>
      <c r="G173" s="28">
        <f t="shared" si="28"/>
        <v>126612.61046170221</v>
      </c>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x14ac:dyDescent="0.4">
      <c r="A174" s="1"/>
      <c r="B174" s="25">
        <f t="shared" si="25"/>
        <v>158</v>
      </c>
      <c r="C174" s="26">
        <f t="shared" si="29"/>
        <v>126612.61046170221</v>
      </c>
      <c r="D174" s="27">
        <f t="shared" si="30"/>
        <v>954.8305909309189</v>
      </c>
      <c r="E174" s="26">
        <f t="shared" si="26"/>
        <v>422.04203487234071</v>
      </c>
      <c r="F174" s="26">
        <f t="shared" si="27"/>
        <v>437.30549696548638</v>
      </c>
      <c r="G174" s="28">
        <f t="shared" si="28"/>
        <v>126175.30496473672</v>
      </c>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x14ac:dyDescent="0.4">
      <c r="A175" s="1"/>
      <c r="B175" s="25">
        <f t="shared" si="25"/>
        <v>159</v>
      </c>
      <c r="C175" s="26">
        <f t="shared" si="29"/>
        <v>126175.30496473672</v>
      </c>
      <c r="D175" s="27">
        <f t="shared" si="30"/>
        <v>954.8305909309189</v>
      </c>
      <c r="E175" s="26">
        <f t="shared" si="26"/>
        <v>420.58434988245568</v>
      </c>
      <c r="F175" s="26">
        <f t="shared" si="27"/>
        <v>438.76318195537141</v>
      </c>
      <c r="G175" s="28">
        <f t="shared" si="28"/>
        <v>125736.54178278135</v>
      </c>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x14ac:dyDescent="0.4">
      <c r="A176" s="1"/>
      <c r="B176" s="25">
        <f t="shared" si="25"/>
        <v>160</v>
      </c>
      <c r="C176" s="26">
        <f t="shared" si="29"/>
        <v>125736.54178278135</v>
      </c>
      <c r="D176" s="27">
        <f t="shared" si="30"/>
        <v>954.8305909309189</v>
      </c>
      <c r="E176" s="26">
        <f t="shared" si="26"/>
        <v>419.12180594260445</v>
      </c>
      <c r="F176" s="26">
        <f t="shared" si="27"/>
        <v>440.22572589522269</v>
      </c>
      <c r="G176" s="28">
        <f t="shared" si="28"/>
        <v>125296.31605688613</v>
      </c>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x14ac:dyDescent="0.4">
      <c r="A177" s="1"/>
      <c r="B177" s="25">
        <f t="shared" si="25"/>
        <v>161</v>
      </c>
      <c r="C177" s="26">
        <f t="shared" si="29"/>
        <v>125296.31605688613</v>
      </c>
      <c r="D177" s="27">
        <f t="shared" si="30"/>
        <v>954.8305909309189</v>
      </c>
      <c r="E177" s="26">
        <f t="shared" si="26"/>
        <v>417.65438685628703</v>
      </c>
      <c r="F177" s="26">
        <f t="shared" si="27"/>
        <v>441.69314498154006</v>
      </c>
      <c r="G177" s="28">
        <f t="shared" si="28"/>
        <v>124854.62291190459</v>
      </c>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x14ac:dyDescent="0.4">
      <c r="A178" s="1"/>
      <c r="B178" s="25">
        <f t="shared" si="25"/>
        <v>162</v>
      </c>
      <c r="C178" s="26">
        <f t="shared" si="29"/>
        <v>124854.62291190459</v>
      </c>
      <c r="D178" s="27">
        <f t="shared" si="30"/>
        <v>954.8305909309189</v>
      </c>
      <c r="E178" s="26">
        <f t="shared" si="26"/>
        <v>416.18207637301526</v>
      </c>
      <c r="F178" s="26">
        <f t="shared" si="27"/>
        <v>443.16545546481183</v>
      </c>
      <c r="G178" s="28">
        <f t="shared" si="28"/>
        <v>124411.45745643978</v>
      </c>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x14ac:dyDescent="0.4">
      <c r="A179" s="1"/>
      <c r="B179" s="25">
        <f t="shared" si="25"/>
        <v>163</v>
      </c>
      <c r="C179" s="26">
        <f t="shared" si="29"/>
        <v>124411.45745643978</v>
      </c>
      <c r="D179" s="27">
        <f t="shared" si="30"/>
        <v>954.8305909309189</v>
      </c>
      <c r="E179" s="26">
        <f t="shared" si="26"/>
        <v>414.70485818813256</v>
      </c>
      <c r="F179" s="26">
        <f t="shared" si="27"/>
        <v>444.64267364969459</v>
      </c>
      <c r="G179" s="28">
        <f t="shared" si="28"/>
        <v>123966.81478279008</v>
      </c>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x14ac:dyDescent="0.4">
      <c r="A180" s="1"/>
      <c r="B180" s="25">
        <f t="shared" si="25"/>
        <v>164</v>
      </c>
      <c r="C180" s="26">
        <f t="shared" si="29"/>
        <v>123966.81478279008</v>
      </c>
      <c r="D180" s="27">
        <f t="shared" si="30"/>
        <v>954.8305909309189</v>
      </c>
      <c r="E180" s="26">
        <f t="shared" si="26"/>
        <v>413.22271594263361</v>
      </c>
      <c r="F180" s="26">
        <f t="shared" si="27"/>
        <v>446.12481589519365</v>
      </c>
      <c r="G180" s="28">
        <f t="shared" si="28"/>
        <v>123520.68996689489</v>
      </c>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x14ac:dyDescent="0.4">
      <c r="A181" s="1"/>
      <c r="B181" s="25">
        <f t="shared" si="25"/>
        <v>165</v>
      </c>
      <c r="C181" s="26">
        <f t="shared" si="29"/>
        <v>123520.68996689489</v>
      </c>
      <c r="D181" s="27">
        <f t="shared" si="30"/>
        <v>954.8305909309189</v>
      </c>
      <c r="E181" s="26">
        <f t="shared" si="26"/>
        <v>411.73563322298293</v>
      </c>
      <c r="F181" s="26">
        <f t="shared" si="27"/>
        <v>447.61189861484416</v>
      </c>
      <c r="G181" s="28">
        <f t="shared" si="28"/>
        <v>123073.07806828004</v>
      </c>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x14ac:dyDescent="0.4">
      <c r="A182" s="1"/>
      <c r="B182" s="25">
        <f t="shared" si="25"/>
        <v>166</v>
      </c>
      <c r="C182" s="26">
        <f t="shared" si="29"/>
        <v>123073.07806828004</v>
      </c>
      <c r="D182" s="27">
        <f t="shared" si="30"/>
        <v>954.8305909309189</v>
      </c>
      <c r="E182" s="26">
        <f t="shared" si="26"/>
        <v>410.24359356093345</v>
      </c>
      <c r="F182" s="26">
        <f t="shared" si="27"/>
        <v>449.1039382768937</v>
      </c>
      <c r="G182" s="28">
        <f t="shared" si="28"/>
        <v>122623.97413000315</v>
      </c>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x14ac:dyDescent="0.4">
      <c r="A183" s="1"/>
      <c r="B183" s="25">
        <f t="shared" si="25"/>
        <v>167</v>
      </c>
      <c r="C183" s="26">
        <f t="shared" si="29"/>
        <v>122623.97413000315</v>
      </c>
      <c r="D183" s="27">
        <f t="shared" si="30"/>
        <v>954.8305909309189</v>
      </c>
      <c r="E183" s="26">
        <f t="shared" si="26"/>
        <v>408.74658043334387</v>
      </c>
      <c r="F183" s="26">
        <f t="shared" si="27"/>
        <v>450.60095140448328</v>
      </c>
      <c r="G183" s="28">
        <f t="shared" si="28"/>
        <v>122173.37317859866</v>
      </c>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x14ac:dyDescent="0.4">
      <c r="A184" s="1"/>
      <c r="B184" s="25">
        <f t="shared" si="25"/>
        <v>168</v>
      </c>
      <c r="C184" s="26">
        <f t="shared" si="29"/>
        <v>122173.37317859866</v>
      </c>
      <c r="D184" s="27">
        <f t="shared" si="30"/>
        <v>954.8305909309189</v>
      </c>
      <c r="E184" s="26">
        <f t="shared" si="26"/>
        <v>407.24457726199546</v>
      </c>
      <c r="F184" s="26">
        <f t="shared" si="27"/>
        <v>452.10295457583157</v>
      </c>
      <c r="G184" s="28">
        <f t="shared" si="28"/>
        <v>121721.27022402282</v>
      </c>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x14ac:dyDescent="0.4">
      <c r="A185" s="1"/>
      <c r="B185" s="25">
        <f t="shared" si="25"/>
        <v>169</v>
      </c>
      <c r="C185" s="26">
        <f t="shared" si="29"/>
        <v>121721.27022402282</v>
      </c>
      <c r="D185" s="27">
        <f t="shared" si="30"/>
        <v>954.8305909309189</v>
      </c>
      <c r="E185" s="26">
        <f t="shared" si="26"/>
        <v>405.73756741340941</v>
      </c>
      <c r="F185" s="26">
        <f t="shared" si="27"/>
        <v>453.60996442441763</v>
      </c>
      <c r="G185" s="28">
        <f t="shared" si="28"/>
        <v>121267.6602595984</v>
      </c>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x14ac:dyDescent="0.4">
      <c r="A186" s="1"/>
      <c r="B186" s="25">
        <f t="shared" si="25"/>
        <v>170</v>
      </c>
      <c r="C186" s="26">
        <f t="shared" si="29"/>
        <v>121267.6602595984</v>
      </c>
      <c r="D186" s="27">
        <f t="shared" si="30"/>
        <v>954.8305909309189</v>
      </c>
      <c r="E186" s="26">
        <f t="shared" si="26"/>
        <v>404.22553419866136</v>
      </c>
      <c r="F186" s="26">
        <f t="shared" si="27"/>
        <v>455.12199763916584</v>
      </c>
      <c r="G186" s="28">
        <f t="shared" si="28"/>
        <v>120812.53826195923</v>
      </c>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x14ac:dyDescent="0.4">
      <c r="A187" s="1"/>
      <c r="B187" s="25">
        <f t="shared" si="25"/>
        <v>171</v>
      </c>
      <c r="C187" s="26">
        <f t="shared" si="29"/>
        <v>120812.53826195923</v>
      </c>
      <c r="D187" s="27">
        <f t="shared" si="30"/>
        <v>954.8305909309189</v>
      </c>
      <c r="E187" s="26">
        <f t="shared" si="26"/>
        <v>402.70846087319751</v>
      </c>
      <c r="F187" s="26">
        <f t="shared" si="27"/>
        <v>456.6390709646297</v>
      </c>
      <c r="G187" s="28">
        <f t="shared" si="28"/>
        <v>120355.89919099459</v>
      </c>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x14ac:dyDescent="0.4">
      <c r="A188" s="1"/>
      <c r="B188" s="25">
        <f t="shared" si="25"/>
        <v>172</v>
      </c>
      <c r="C188" s="26">
        <f t="shared" si="29"/>
        <v>120355.89919099459</v>
      </c>
      <c r="D188" s="27">
        <f t="shared" si="30"/>
        <v>954.8305909309189</v>
      </c>
      <c r="E188" s="26">
        <f t="shared" si="26"/>
        <v>401.18633063664868</v>
      </c>
      <c r="F188" s="26">
        <f t="shared" si="27"/>
        <v>458.1612012011783</v>
      </c>
      <c r="G188" s="28">
        <f t="shared" si="28"/>
        <v>119897.73798979342</v>
      </c>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x14ac:dyDescent="0.4">
      <c r="A189" s="1"/>
      <c r="B189" s="25">
        <f t="shared" si="25"/>
        <v>173</v>
      </c>
      <c r="C189" s="26">
        <f t="shared" si="29"/>
        <v>119897.73798979342</v>
      </c>
      <c r="D189" s="27">
        <f t="shared" si="30"/>
        <v>954.8305909309189</v>
      </c>
      <c r="E189" s="26">
        <f t="shared" si="26"/>
        <v>399.65912663264481</v>
      </c>
      <c r="F189" s="26">
        <f t="shared" si="27"/>
        <v>459.68840520518233</v>
      </c>
      <c r="G189" s="28">
        <f t="shared" si="28"/>
        <v>119438.04958458824</v>
      </c>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x14ac:dyDescent="0.4">
      <c r="A190" s="1"/>
      <c r="B190" s="25">
        <f t="shared" si="25"/>
        <v>174</v>
      </c>
      <c r="C190" s="26">
        <f t="shared" si="29"/>
        <v>119438.04958458824</v>
      </c>
      <c r="D190" s="27">
        <f t="shared" si="30"/>
        <v>954.8305909309189</v>
      </c>
      <c r="E190" s="26">
        <f t="shared" si="26"/>
        <v>398.12683194862745</v>
      </c>
      <c r="F190" s="26">
        <f t="shared" si="27"/>
        <v>461.22069988919958</v>
      </c>
      <c r="G190" s="28">
        <f t="shared" si="28"/>
        <v>118976.82888469905</v>
      </c>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x14ac:dyDescent="0.4">
      <c r="A191" s="1"/>
      <c r="B191" s="25">
        <f t="shared" si="25"/>
        <v>175</v>
      </c>
      <c r="C191" s="26">
        <f t="shared" si="29"/>
        <v>118976.82888469905</v>
      </c>
      <c r="D191" s="27">
        <f t="shared" si="30"/>
        <v>954.8305909309189</v>
      </c>
      <c r="E191" s="26">
        <f t="shared" si="26"/>
        <v>396.58942961566345</v>
      </c>
      <c r="F191" s="26">
        <f t="shared" si="27"/>
        <v>462.75810222216359</v>
      </c>
      <c r="G191" s="28">
        <f t="shared" si="28"/>
        <v>118514.07078247689</v>
      </c>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x14ac:dyDescent="0.4">
      <c r="A192" s="1"/>
      <c r="B192" s="25">
        <f t="shared" si="25"/>
        <v>176</v>
      </c>
      <c r="C192" s="26">
        <f t="shared" si="29"/>
        <v>118514.07078247689</v>
      </c>
      <c r="D192" s="27">
        <f t="shared" si="30"/>
        <v>954.8305909309189</v>
      </c>
      <c r="E192" s="26">
        <f t="shared" si="26"/>
        <v>395.04690260825635</v>
      </c>
      <c r="F192" s="26">
        <f t="shared" si="27"/>
        <v>464.30062922957086</v>
      </c>
      <c r="G192" s="28">
        <f t="shared" si="28"/>
        <v>118049.77015324731</v>
      </c>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x14ac:dyDescent="0.4">
      <c r="A193" s="1"/>
      <c r="B193" s="25">
        <f t="shared" si="25"/>
        <v>177</v>
      </c>
      <c r="C193" s="26">
        <f t="shared" si="29"/>
        <v>118049.77015324731</v>
      </c>
      <c r="D193" s="27">
        <f t="shared" si="30"/>
        <v>954.8305909309189</v>
      </c>
      <c r="E193" s="26">
        <f t="shared" si="26"/>
        <v>393.49923384415774</v>
      </c>
      <c r="F193" s="26">
        <f t="shared" si="27"/>
        <v>465.84829799366941</v>
      </c>
      <c r="G193" s="28">
        <f t="shared" si="28"/>
        <v>117583.92185525365</v>
      </c>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x14ac:dyDescent="0.4">
      <c r="A194" s="1"/>
      <c r="B194" s="25">
        <f t="shared" si="25"/>
        <v>178</v>
      </c>
      <c r="C194" s="26">
        <f t="shared" si="29"/>
        <v>117583.92185525365</v>
      </c>
      <c r="D194" s="27">
        <f t="shared" si="30"/>
        <v>954.8305909309189</v>
      </c>
      <c r="E194" s="26">
        <f t="shared" si="26"/>
        <v>391.94640618417873</v>
      </c>
      <c r="F194" s="26">
        <f t="shared" si="27"/>
        <v>467.40112565364825</v>
      </c>
      <c r="G194" s="28">
        <f t="shared" si="28"/>
        <v>117116.5207296</v>
      </c>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x14ac:dyDescent="0.4">
      <c r="A195" s="1"/>
      <c r="B195" s="25">
        <f t="shared" si="25"/>
        <v>179</v>
      </c>
      <c r="C195" s="26">
        <f t="shared" si="29"/>
        <v>117116.5207296</v>
      </c>
      <c r="D195" s="27">
        <f t="shared" si="30"/>
        <v>954.8305909309189</v>
      </c>
      <c r="E195" s="26">
        <f t="shared" si="26"/>
        <v>390.38840243199991</v>
      </c>
      <c r="F195" s="26">
        <f t="shared" si="27"/>
        <v>468.95912940582718</v>
      </c>
      <c r="G195" s="28">
        <f t="shared" si="28"/>
        <v>116647.56160019417</v>
      </c>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x14ac:dyDescent="0.4">
      <c r="A196" s="1"/>
      <c r="B196" s="25">
        <f t="shared" si="25"/>
        <v>180</v>
      </c>
      <c r="C196" s="26">
        <f t="shared" si="29"/>
        <v>116647.56160019417</v>
      </c>
      <c r="D196" s="27">
        <f t="shared" si="30"/>
        <v>954.8305909309189</v>
      </c>
      <c r="E196" s="26">
        <f t="shared" si="26"/>
        <v>388.82520533398053</v>
      </c>
      <c r="F196" s="26">
        <f t="shared" si="27"/>
        <v>470.5223265038465</v>
      </c>
      <c r="G196" s="28">
        <f t="shared" si="28"/>
        <v>116177.03927369032</v>
      </c>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x14ac:dyDescent="0.4">
      <c r="A197" s="1"/>
      <c r="B197" s="25">
        <f t="shared" si="25"/>
        <v>181</v>
      </c>
      <c r="C197" s="26">
        <f t="shared" si="29"/>
        <v>116177.03927369032</v>
      </c>
      <c r="D197" s="27">
        <f t="shared" si="30"/>
        <v>954.8305909309189</v>
      </c>
      <c r="E197" s="26">
        <f t="shared" si="26"/>
        <v>387.25679757896779</v>
      </c>
      <c r="F197" s="26">
        <f t="shared" si="27"/>
        <v>472.09073425885941</v>
      </c>
      <c r="G197" s="28">
        <f t="shared" si="28"/>
        <v>115704.94853943145</v>
      </c>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x14ac:dyDescent="0.4">
      <c r="A198" s="1"/>
      <c r="B198" s="25">
        <f t="shared" si="25"/>
        <v>182</v>
      </c>
      <c r="C198" s="26">
        <f t="shared" si="29"/>
        <v>115704.94853943145</v>
      </c>
      <c r="D198" s="27">
        <f t="shared" si="30"/>
        <v>954.8305909309189</v>
      </c>
      <c r="E198" s="26">
        <f t="shared" si="26"/>
        <v>385.68316179810483</v>
      </c>
      <c r="F198" s="26">
        <f t="shared" si="27"/>
        <v>473.66437003972226</v>
      </c>
      <c r="G198" s="28">
        <f t="shared" si="28"/>
        <v>115231.28416939173</v>
      </c>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x14ac:dyDescent="0.4">
      <c r="A199" s="1"/>
      <c r="B199" s="25">
        <f t="shared" si="25"/>
        <v>183</v>
      </c>
      <c r="C199" s="26">
        <f t="shared" si="29"/>
        <v>115231.28416939173</v>
      </c>
      <c r="D199" s="27">
        <f t="shared" si="30"/>
        <v>954.8305909309189</v>
      </c>
      <c r="E199" s="26">
        <f t="shared" si="26"/>
        <v>384.104280564639</v>
      </c>
      <c r="F199" s="26">
        <f t="shared" si="27"/>
        <v>475.24325127318798</v>
      </c>
      <c r="G199" s="28">
        <f t="shared" si="28"/>
        <v>114756.04091811854</v>
      </c>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x14ac:dyDescent="0.4">
      <c r="A200" s="1"/>
      <c r="B200" s="25">
        <f t="shared" si="25"/>
        <v>184</v>
      </c>
      <c r="C200" s="26">
        <f t="shared" si="29"/>
        <v>114756.04091811854</v>
      </c>
      <c r="D200" s="27">
        <f t="shared" si="30"/>
        <v>954.8305909309189</v>
      </c>
      <c r="E200" s="26">
        <f t="shared" si="26"/>
        <v>382.52013639372848</v>
      </c>
      <c r="F200" s="26">
        <f t="shared" si="27"/>
        <v>476.82739544409856</v>
      </c>
      <c r="G200" s="28">
        <f t="shared" si="28"/>
        <v>114279.21352267444</v>
      </c>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x14ac:dyDescent="0.4">
      <c r="A201" s="1"/>
      <c r="B201" s="25">
        <f t="shared" si="25"/>
        <v>185</v>
      </c>
      <c r="C201" s="26">
        <f t="shared" si="29"/>
        <v>114279.21352267444</v>
      </c>
      <c r="D201" s="27">
        <f t="shared" si="30"/>
        <v>954.8305909309189</v>
      </c>
      <c r="E201" s="26">
        <f t="shared" si="26"/>
        <v>380.93071174224809</v>
      </c>
      <c r="F201" s="26">
        <f t="shared" si="27"/>
        <v>478.41682009557888</v>
      </c>
      <c r="G201" s="28">
        <f t="shared" si="28"/>
        <v>113800.79670257887</v>
      </c>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x14ac:dyDescent="0.4">
      <c r="A202" s="1"/>
      <c r="B202" s="25">
        <f t="shared" si="25"/>
        <v>186</v>
      </c>
      <c r="C202" s="26">
        <f t="shared" si="29"/>
        <v>113800.79670257887</v>
      </c>
      <c r="D202" s="27">
        <f t="shared" si="30"/>
        <v>954.8305909309189</v>
      </c>
      <c r="E202" s="26">
        <f t="shared" si="26"/>
        <v>379.33598900859624</v>
      </c>
      <c r="F202" s="26">
        <f t="shared" si="27"/>
        <v>480.0115428292309</v>
      </c>
      <c r="G202" s="28">
        <f t="shared" si="28"/>
        <v>113320.78515974963</v>
      </c>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x14ac:dyDescent="0.4">
      <c r="A203" s="1"/>
      <c r="B203" s="25">
        <f t="shared" si="25"/>
        <v>187</v>
      </c>
      <c r="C203" s="26">
        <f t="shared" si="29"/>
        <v>113320.78515974963</v>
      </c>
      <c r="D203" s="27">
        <f t="shared" si="30"/>
        <v>954.8305909309189</v>
      </c>
      <c r="E203" s="26">
        <f t="shared" si="26"/>
        <v>377.7359505324988</v>
      </c>
      <c r="F203" s="26">
        <f t="shared" si="27"/>
        <v>481.61158130532834</v>
      </c>
      <c r="G203" s="28">
        <f t="shared" si="28"/>
        <v>112839.1735784443</v>
      </c>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x14ac:dyDescent="0.4">
      <c r="A204" s="1"/>
      <c r="B204" s="25">
        <f t="shared" si="25"/>
        <v>188</v>
      </c>
      <c r="C204" s="26">
        <f t="shared" si="29"/>
        <v>112839.1735784443</v>
      </c>
      <c r="D204" s="27">
        <f t="shared" si="30"/>
        <v>954.8305909309189</v>
      </c>
      <c r="E204" s="26">
        <f t="shared" si="26"/>
        <v>376.13057859481444</v>
      </c>
      <c r="F204" s="26">
        <f t="shared" si="27"/>
        <v>483.21695324301265</v>
      </c>
      <c r="G204" s="28">
        <f t="shared" si="28"/>
        <v>112355.95662520129</v>
      </c>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x14ac:dyDescent="0.4">
      <c r="A205" s="1"/>
      <c r="B205" s="25">
        <f t="shared" si="25"/>
        <v>189</v>
      </c>
      <c r="C205" s="26">
        <f t="shared" si="29"/>
        <v>112355.95662520129</v>
      </c>
      <c r="D205" s="27">
        <f t="shared" si="30"/>
        <v>954.8305909309189</v>
      </c>
      <c r="E205" s="26">
        <f t="shared" si="26"/>
        <v>374.51985541733762</v>
      </c>
      <c r="F205" s="26">
        <f t="shared" si="27"/>
        <v>484.82767642048935</v>
      </c>
      <c r="G205" s="28">
        <f t="shared" si="28"/>
        <v>111871.1289487808</v>
      </c>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x14ac:dyDescent="0.4">
      <c r="A206" s="1"/>
      <c r="B206" s="25">
        <f t="shared" si="25"/>
        <v>190</v>
      </c>
      <c r="C206" s="26">
        <f t="shared" si="29"/>
        <v>111871.1289487808</v>
      </c>
      <c r="D206" s="27">
        <f t="shared" si="30"/>
        <v>954.8305909309189</v>
      </c>
      <c r="E206" s="26">
        <f t="shared" si="26"/>
        <v>372.90376316260267</v>
      </c>
      <c r="F206" s="26">
        <f t="shared" si="27"/>
        <v>486.44376867522442</v>
      </c>
      <c r="G206" s="28">
        <f t="shared" si="28"/>
        <v>111384.68518010557</v>
      </c>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x14ac:dyDescent="0.4">
      <c r="A207" s="1"/>
      <c r="B207" s="25">
        <f t="shared" si="25"/>
        <v>191</v>
      </c>
      <c r="C207" s="26">
        <f t="shared" si="29"/>
        <v>111384.68518010557</v>
      </c>
      <c r="D207" s="27">
        <f t="shared" si="30"/>
        <v>954.8305909309189</v>
      </c>
      <c r="E207" s="26">
        <f t="shared" si="26"/>
        <v>371.28228393368528</v>
      </c>
      <c r="F207" s="26">
        <f t="shared" si="27"/>
        <v>488.06524790414176</v>
      </c>
      <c r="G207" s="28">
        <f t="shared" si="28"/>
        <v>110896.61993220143</v>
      </c>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x14ac:dyDescent="0.4">
      <c r="A208" s="1"/>
      <c r="B208" s="25">
        <f t="shared" si="25"/>
        <v>192</v>
      </c>
      <c r="C208" s="26">
        <f t="shared" si="29"/>
        <v>110896.61993220143</v>
      </c>
      <c r="D208" s="27">
        <f t="shared" si="30"/>
        <v>954.8305909309189</v>
      </c>
      <c r="E208" s="26">
        <f t="shared" si="26"/>
        <v>369.65539977400476</v>
      </c>
      <c r="F208" s="26">
        <f t="shared" si="27"/>
        <v>489.69213206382227</v>
      </c>
      <c r="G208" s="28">
        <f t="shared" si="28"/>
        <v>110406.92780013761</v>
      </c>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x14ac:dyDescent="0.4">
      <c r="A209" s="1"/>
      <c r="B209" s="25">
        <f t="shared" si="25"/>
        <v>193</v>
      </c>
      <c r="C209" s="26">
        <f t="shared" si="29"/>
        <v>110406.92780013761</v>
      </c>
      <c r="D209" s="27">
        <f t="shared" si="30"/>
        <v>954.8305909309189</v>
      </c>
      <c r="E209" s="26">
        <f t="shared" si="26"/>
        <v>368.02309266712541</v>
      </c>
      <c r="F209" s="26">
        <f t="shared" si="27"/>
        <v>491.32443917070168</v>
      </c>
      <c r="G209" s="28">
        <f t="shared" si="28"/>
        <v>109915.60336096691</v>
      </c>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x14ac:dyDescent="0.4">
      <c r="A210" s="1"/>
      <c r="B210" s="25">
        <f t="shared" ref="B210:B273" si="31">IFERROR(IF(B209+1&gt;$D$10,"",B209+1),"")</f>
        <v>194</v>
      </c>
      <c r="C210" s="26">
        <f t="shared" si="29"/>
        <v>109915.60336096691</v>
      </c>
      <c r="D210" s="27">
        <f t="shared" si="30"/>
        <v>954.8305909309189</v>
      </c>
      <c r="E210" s="26">
        <f t="shared" ref="E210:E273" si="32">IF(B210&lt;&gt;"",-IPMT(($D$7/$D$9),B210,$D$10,($D$5-$D$6)),"")</f>
        <v>366.38534453655643</v>
      </c>
      <c r="F210" s="26">
        <f t="shared" ref="F210:F273" si="33">IF(B210&lt;&gt;"",-PPMT(($D$7/$D$9),B210,$D$10,($D$5-$D$6)),"")</f>
        <v>492.96218730127072</v>
      </c>
      <c r="G210" s="28">
        <f t="shared" ref="G210:G273" si="34">IF(B210&lt;&gt;"",C210-F210,"")</f>
        <v>109422.64117366564</v>
      </c>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x14ac:dyDescent="0.4">
      <c r="A211" s="1"/>
      <c r="B211" s="25">
        <f t="shared" si="31"/>
        <v>195</v>
      </c>
      <c r="C211" s="26">
        <f t="shared" ref="C211:C274" si="35">IF(B211&lt;&gt;"",G210,"")</f>
        <v>109422.64117366564</v>
      </c>
      <c r="D211" s="27">
        <f t="shared" ref="D211:D274" si="36">IF(B211&lt;&gt;"",IF(C211&gt;$D$11,$D$11,$C211),"")</f>
        <v>954.8305909309189</v>
      </c>
      <c r="E211" s="26">
        <f t="shared" si="32"/>
        <v>364.74213724555216</v>
      </c>
      <c r="F211" s="26">
        <f t="shared" si="33"/>
        <v>494.60539459227488</v>
      </c>
      <c r="G211" s="28">
        <f t="shared" si="34"/>
        <v>108928.03577907337</v>
      </c>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x14ac:dyDescent="0.4">
      <c r="A212" s="1"/>
      <c r="B212" s="25">
        <f t="shared" si="31"/>
        <v>196</v>
      </c>
      <c r="C212" s="26">
        <f t="shared" si="35"/>
        <v>108928.03577907337</v>
      </c>
      <c r="D212" s="27">
        <f t="shared" si="36"/>
        <v>954.8305909309189</v>
      </c>
      <c r="E212" s="26">
        <f t="shared" si="32"/>
        <v>363.09345259691128</v>
      </c>
      <c r="F212" s="26">
        <f t="shared" si="33"/>
        <v>496.25407924091581</v>
      </c>
      <c r="G212" s="28">
        <f t="shared" si="34"/>
        <v>108431.78169983246</v>
      </c>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x14ac:dyDescent="0.4">
      <c r="A213" s="1"/>
      <c r="B213" s="25">
        <f t="shared" si="31"/>
        <v>197</v>
      </c>
      <c r="C213" s="26">
        <f t="shared" si="35"/>
        <v>108431.78169983246</v>
      </c>
      <c r="D213" s="27">
        <f t="shared" si="36"/>
        <v>954.8305909309189</v>
      </c>
      <c r="E213" s="26">
        <f t="shared" si="32"/>
        <v>361.43927233277481</v>
      </c>
      <c r="F213" s="26">
        <f t="shared" si="33"/>
        <v>497.90825950505223</v>
      </c>
      <c r="G213" s="28">
        <f t="shared" si="34"/>
        <v>107933.8734403274</v>
      </c>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x14ac:dyDescent="0.4">
      <c r="A214" s="1"/>
      <c r="B214" s="25">
        <f t="shared" si="31"/>
        <v>198</v>
      </c>
      <c r="C214" s="26">
        <f t="shared" si="35"/>
        <v>107933.8734403274</v>
      </c>
      <c r="D214" s="27">
        <f t="shared" si="36"/>
        <v>954.8305909309189</v>
      </c>
      <c r="E214" s="26">
        <f t="shared" si="32"/>
        <v>359.7795781344247</v>
      </c>
      <c r="F214" s="26">
        <f t="shared" si="33"/>
        <v>499.56795370340245</v>
      </c>
      <c r="G214" s="28">
        <f t="shared" si="34"/>
        <v>107434.305486624</v>
      </c>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x14ac:dyDescent="0.4">
      <c r="A215" s="1"/>
      <c r="B215" s="25">
        <f t="shared" si="31"/>
        <v>199</v>
      </c>
      <c r="C215" s="26">
        <f t="shared" si="35"/>
        <v>107434.305486624</v>
      </c>
      <c r="D215" s="27">
        <f t="shared" si="36"/>
        <v>954.8305909309189</v>
      </c>
      <c r="E215" s="26">
        <f t="shared" si="32"/>
        <v>358.11435162207999</v>
      </c>
      <c r="F215" s="26">
        <f t="shared" si="33"/>
        <v>501.23318021574698</v>
      </c>
      <c r="G215" s="28">
        <f t="shared" si="34"/>
        <v>106933.07230640826</v>
      </c>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x14ac:dyDescent="0.4">
      <c r="A216" s="1"/>
      <c r="B216" s="25">
        <f t="shared" si="31"/>
        <v>200</v>
      </c>
      <c r="C216" s="26">
        <f t="shared" si="35"/>
        <v>106933.07230640826</v>
      </c>
      <c r="D216" s="27">
        <f t="shared" si="36"/>
        <v>954.8305909309189</v>
      </c>
      <c r="E216" s="26">
        <f t="shared" si="32"/>
        <v>356.44357435469425</v>
      </c>
      <c r="F216" s="26">
        <f t="shared" si="33"/>
        <v>502.90395748313296</v>
      </c>
      <c r="G216" s="28">
        <f t="shared" si="34"/>
        <v>106430.16834892513</v>
      </c>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x14ac:dyDescent="0.4">
      <c r="A217" s="1"/>
      <c r="B217" s="25">
        <f t="shared" si="31"/>
        <v>201</v>
      </c>
      <c r="C217" s="26">
        <f t="shared" si="35"/>
        <v>106430.16834892513</v>
      </c>
      <c r="D217" s="27">
        <f t="shared" si="36"/>
        <v>954.8305909309189</v>
      </c>
      <c r="E217" s="26">
        <f t="shared" si="32"/>
        <v>354.76722782975037</v>
      </c>
      <c r="F217" s="26">
        <f t="shared" si="33"/>
        <v>504.58030400807672</v>
      </c>
      <c r="G217" s="28">
        <f t="shared" si="34"/>
        <v>105925.58804491705</v>
      </c>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x14ac:dyDescent="0.4">
      <c r="A218" s="1"/>
      <c r="B218" s="25">
        <f t="shared" si="31"/>
        <v>202</v>
      </c>
      <c r="C218" s="26">
        <f t="shared" si="35"/>
        <v>105925.58804491705</v>
      </c>
      <c r="D218" s="27">
        <f t="shared" si="36"/>
        <v>954.8305909309189</v>
      </c>
      <c r="E218" s="26">
        <f t="shared" si="32"/>
        <v>353.08529348305689</v>
      </c>
      <c r="F218" s="26">
        <f t="shared" si="33"/>
        <v>506.26223835477037</v>
      </c>
      <c r="G218" s="28">
        <f t="shared" si="34"/>
        <v>105419.32580656228</v>
      </c>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x14ac:dyDescent="0.4">
      <c r="A219" s="1"/>
      <c r="B219" s="25">
        <f t="shared" si="31"/>
        <v>203</v>
      </c>
      <c r="C219" s="26">
        <f t="shared" si="35"/>
        <v>105419.32580656228</v>
      </c>
      <c r="D219" s="27">
        <f t="shared" si="36"/>
        <v>954.8305909309189</v>
      </c>
      <c r="E219" s="26">
        <f t="shared" si="32"/>
        <v>351.397752688541</v>
      </c>
      <c r="F219" s="26">
        <f t="shared" si="33"/>
        <v>507.94977914928614</v>
      </c>
      <c r="G219" s="28">
        <f t="shared" si="34"/>
        <v>104911.37602741299</v>
      </c>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x14ac:dyDescent="0.4">
      <c r="A220" s="1"/>
      <c r="B220" s="25">
        <f t="shared" si="31"/>
        <v>204</v>
      </c>
      <c r="C220" s="26">
        <f t="shared" si="35"/>
        <v>104911.37602741299</v>
      </c>
      <c r="D220" s="27">
        <f t="shared" si="36"/>
        <v>954.8305909309189</v>
      </c>
      <c r="E220" s="26">
        <f t="shared" si="32"/>
        <v>349.70458675804326</v>
      </c>
      <c r="F220" s="26">
        <f t="shared" si="33"/>
        <v>509.64294507978383</v>
      </c>
      <c r="G220" s="28">
        <f t="shared" si="34"/>
        <v>104401.7330823332</v>
      </c>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x14ac:dyDescent="0.4">
      <c r="A221" s="1"/>
      <c r="B221" s="25">
        <f t="shared" si="31"/>
        <v>205</v>
      </c>
      <c r="C221" s="26">
        <f t="shared" si="35"/>
        <v>104401.7330823332</v>
      </c>
      <c r="D221" s="27">
        <f t="shared" si="36"/>
        <v>954.8305909309189</v>
      </c>
      <c r="E221" s="26">
        <f t="shared" si="32"/>
        <v>348.00577694111064</v>
      </c>
      <c r="F221" s="26">
        <f t="shared" si="33"/>
        <v>511.3417548967164</v>
      </c>
      <c r="G221" s="28">
        <f t="shared" si="34"/>
        <v>103890.39132743649</v>
      </c>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x14ac:dyDescent="0.4">
      <c r="A222" s="1"/>
      <c r="B222" s="25">
        <f t="shared" si="31"/>
        <v>206</v>
      </c>
      <c r="C222" s="26">
        <f t="shared" si="35"/>
        <v>103890.39132743649</v>
      </c>
      <c r="D222" s="27">
        <f t="shared" si="36"/>
        <v>954.8305909309189</v>
      </c>
      <c r="E222" s="26">
        <f t="shared" si="32"/>
        <v>346.30130442478827</v>
      </c>
      <c r="F222" s="26">
        <f t="shared" si="33"/>
        <v>513.04622741303888</v>
      </c>
      <c r="G222" s="28">
        <f t="shared" si="34"/>
        <v>103377.34510002345</v>
      </c>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x14ac:dyDescent="0.4">
      <c r="A223" s="1"/>
      <c r="B223" s="25">
        <f t="shared" si="31"/>
        <v>207</v>
      </c>
      <c r="C223" s="26">
        <f t="shared" si="35"/>
        <v>103377.34510002345</v>
      </c>
      <c r="D223" s="27">
        <f t="shared" si="36"/>
        <v>954.8305909309189</v>
      </c>
      <c r="E223" s="26">
        <f t="shared" si="32"/>
        <v>344.59115033341152</v>
      </c>
      <c r="F223" s="26">
        <f t="shared" si="33"/>
        <v>514.75638150441546</v>
      </c>
      <c r="G223" s="28">
        <f t="shared" si="34"/>
        <v>102862.58871851904</v>
      </c>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x14ac:dyDescent="0.4">
      <c r="A224" s="1"/>
      <c r="B224" s="25">
        <f t="shared" si="31"/>
        <v>208</v>
      </c>
      <c r="C224" s="26">
        <f t="shared" si="35"/>
        <v>102862.58871851904</v>
      </c>
      <c r="D224" s="27">
        <f t="shared" si="36"/>
        <v>954.8305909309189</v>
      </c>
      <c r="E224" s="26">
        <f t="shared" si="32"/>
        <v>342.87529572839674</v>
      </c>
      <c r="F224" s="26">
        <f t="shared" si="33"/>
        <v>516.47223610943036</v>
      </c>
      <c r="G224" s="28">
        <f t="shared" si="34"/>
        <v>102346.1164824096</v>
      </c>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x14ac:dyDescent="0.4">
      <c r="A225" s="1"/>
      <c r="B225" s="25">
        <f t="shared" si="31"/>
        <v>209</v>
      </c>
      <c r="C225" s="26">
        <f t="shared" si="35"/>
        <v>102346.1164824096</v>
      </c>
      <c r="D225" s="27">
        <f t="shared" si="36"/>
        <v>954.8305909309189</v>
      </c>
      <c r="E225" s="26">
        <f t="shared" si="32"/>
        <v>341.15372160803201</v>
      </c>
      <c r="F225" s="26">
        <f t="shared" si="33"/>
        <v>518.19381022979508</v>
      </c>
      <c r="G225" s="28">
        <f t="shared" si="34"/>
        <v>101827.9226721798</v>
      </c>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x14ac:dyDescent="0.4">
      <c r="A226" s="1"/>
      <c r="B226" s="25">
        <f t="shared" si="31"/>
        <v>210</v>
      </c>
      <c r="C226" s="26">
        <f t="shared" si="35"/>
        <v>101827.9226721798</v>
      </c>
      <c r="D226" s="27">
        <f t="shared" si="36"/>
        <v>954.8305909309189</v>
      </c>
      <c r="E226" s="26">
        <f t="shared" si="32"/>
        <v>339.42640890726602</v>
      </c>
      <c r="F226" s="26">
        <f t="shared" si="33"/>
        <v>519.92112293056107</v>
      </c>
      <c r="G226" s="28">
        <f t="shared" si="34"/>
        <v>101308.00154924924</v>
      </c>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x14ac:dyDescent="0.4">
      <c r="A227" s="1"/>
      <c r="B227" s="25">
        <f t="shared" si="31"/>
        <v>211</v>
      </c>
      <c r="C227" s="26">
        <f t="shared" si="35"/>
        <v>101308.00154924924</v>
      </c>
      <c r="D227" s="27">
        <f t="shared" si="36"/>
        <v>954.8305909309189</v>
      </c>
      <c r="E227" s="26">
        <f t="shared" si="32"/>
        <v>337.69333849749745</v>
      </c>
      <c r="F227" s="26">
        <f t="shared" si="33"/>
        <v>521.65419334032958</v>
      </c>
      <c r="G227" s="28">
        <f t="shared" si="34"/>
        <v>100786.3473559089</v>
      </c>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x14ac:dyDescent="0.4">
      <c r="A228" s="1"/>
      <c r="B228" s="25">
        <f t="shared" si="31"/>
        <v>212</v>
      </c>
      <c r="C228" s="26">
        <f t="shared" si="35"/>
        <v>100786.3473559089</v>
      </c>
      <c r="D228" s="27">
        <f t="shared" si="36"/>
        <v>954.8305909309189</v>
      </c>
      <c r="E228" s="26">
        <f t="shared" si="32"/>
        <v>335.9544911863631</v>
      </c>
      <c r="F228" s="26">
        <f t="shared" si="33"/>
        <v>523.39304065146405</v>
      </c>
      <c r="G228" s="28">
        <f t="shared" si="34"/>
        <v>100262.95431525743</v>
      </c>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x14ac:dyDescent="0.4">
      <c r="A229" s="1"/>
      <c r="B229" s="25">
        <f t="shared" si="31"/>
        <v>213</v>
      </c>
      <c r="C229" s="26">
        <f t="shared" si="35"/>
        <v>100262.95431525743</v>
      </c>
      <c r="D229" s="27">
        <f t="shared" si="36"/>
        <v>954.8305909309189</v>
      </c>
      <c r="E229" s="26">
        <f t="shared" si="32"/>
        <v>334.20984771752484</v>
      </c>
      <c r="F229" s="26">
        <f t="shared" si="33"/>
        <v>525.13768412030231</v>
      </c>
      <c r="G229" s="28">
        <f t="shared" si="34"/>
        <v>99737.816631137131</v>
      </c>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x14ac:dyDescent="0.4">
      <c r="A230" s="1"/>
      <c r="B230" s="25">
        <f t="shared" si="31"/>
        <v>214</v>
      </c>
      <c r="C230" s="26">
        <f t="shared" si="35"/>
        <v>99737.816631137131</v>
      </c>
      <c r="D230" s="27">
        <f t="shared" si="36"/>
        <v>954.8305909309189</v>
      </c>
      <c r="E230" s="26">
        <f t="shared" si="32"/>
        <v>332.45938877045717</v>
      </c>
      <c r="F230" s="26">
        <f t="shared" si="33"/>
        <v>526.88814306736981</v>
      </c>
      <c r="G230" s="28">
        <f t="shared" si="34"/>
        <v>99210.928488069767</v>
      </c>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x14ac:dyDescent="0.4">
      <c r="A231" s="1"/>
      <c r="B231" s="25">
        <f t="shared" si="31"/>
        <v>215</v>
      </c>
      <c r="C231" s="26">
        <f t="shared" si="35"/>
        <v>99210.928488069767</v>
      </c>
      <c r="D231" s="27">
        <f t="shared" si="36"/>
        <v>954.8305909309189</v>
      </c>
      <c r="E231" s="26">
        <f t="shared" si="32"/>
        <v>330.70309496023259</v>
      </c>
      <c r="F231" s="26">
        <f t="shared" si="33"/>
        <v>528.64443687759444</v>
      </c>
      <c r="G231" s="28">
        <f t="shared" si="34"/>
        <v>98682.284051192168</v>
      </c>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x14ac:dyDescent="0.4">
      <c r="A232" s="1"/>
      <c r="B232" s="25">
        <f t="shared" si="31"/>
        <v>216</v>
      </c>
      <c r="C232" s="26">
        <f t="shared" si="35"/>
        <v>98682.284051192168</v>
      </c>
      <c r="D232" s="27">
        <f t="shared" si="36"/>
        <v>954.8305909309189</v>
      </c>
      <c r="E232" s="26">
        <f t="shared" si="32"/>
        <v>328.94094683730731</v>
      </c>
      <c r="F232" s="26">
        <f t="shared" si="33"/>
        <v>530.40658500051984</v>
      </c>
      <c r="G232" s="28">
        <f t="shared" si="34"/>
        <v>98151.877466191654</v>
      </c>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x14ac:dyDescent="0.4">
      <c r="A233" s="1"/>
      <c r="B233" s="25">
        <f t="shared" si="31"/>
        <v>217</v>
      </c>
      <c r="C233" s="26">
        <f t="shared" si="35"/>
        <v>98151.877466191654</v>
      </c>
      <c r="D233" s="27">
        <f t="shared" si="36"/>
        <v>954.8305909309189</v>
      </c>
      <c r="E233" s="26">
        <f t="shared" si="32"/>
        <v>327.17292488730556</v>
      </c>
      <c r="F233" s="26">
        <f t="shared" si="33"/>
        <v>532.17460695052148</v>
      </c>
      <c r="G233" s="28">
        <f t="shared" si="34"/>
        <v>97619.702859241137</v>
      </c>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x14ac:dyDescent="0.4">
      <c r="A234" s="1"/>
      <c r="B234" s="25">
        <f t="shared" si="31"/>
        <v>218</v>
      </c>
      <c r="C234" s="26">
        <f t="shared" si="35"/>
        <v>97619.702859241137</v>
      </c>
      <c r="D234" s="27">
        <f t="shared" si="36"/>
        <v>954.8305909309189</v>
      </c>
      <c r="E234" s="26">
        <f t="shared" si="32"/>
        <v>325.39900953080388</v>
      </c>
      <c r="F234" s="26">
        <f t="shared" si="33"/>
        <v>533.94852230702327</v>
      </c>
      <c r="G234" s="28">
        <f t="shared" si="34"/>
        <v>97085.754336934115</v>
      </c>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x14ac:dyDescent="0.4">
      <c r="A235" s="1"/>
      <c r="B235" s="25">
        <f t="shared" si="31"/>
        <v>219</v>
      </c>
      <c r="C235" s="26">
        <f t="shared" si="35"/>
        <v>97085.754336934115</v>
      </c>
      <c r="D235" s="27">
        <f t="shared" si="36"/>
        <v>954.8305909309189</v>
      </c>
      <c r="E235" s="26">
        <f t="shared" si="32"/>
        <v>323.61918112311378</v>
      </c>
      <c r="F235" s="26">
        <f t="shared" si="33"/>
        <v>535.72835071471343</v>
      </c>
      <c r="G235" s="28">
        <f t="shared" si="34"/>
        <v>96550.025986219407</v>
      </c>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x14ac:dyDescent="0.4">
      <c r="A236" s="1"/>
      <c r="B236" s="25">
        <f t="shared" si="31"/>
        <v>220</v>
      </c>
      <c r="C236" s="26">
        <f t="shared" si="35"/>
        <v>96550.025986219407</v>
      </c>
      <c r="D236" s="27">
        <f t="shared" si="36"/>
        <v>954.8305909309189</v>
      </c>
      <c r="E236" s="26">
        <f t="shared" si="32"/>
        <v>321.83341995406471</v>
      </c>
      <c r="F236" s="26">
        <f t="shared" si="33"/>
        <v>537.51411188376244</v>
      </c>
      <c r="G236" s="28">
        <f t="shared" si="34"/>
        <v>96012.511874335643</v>
      </c>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x14ac:dyDescent="0.4">
      <c r="A237" s="1"/>
      <c r="B237" s="25">
        <f t="shared" si="31"/>
        <v>221</v>
      </c>
      <c r="C237" s="26">
        <f t="shared" si="35"/>
        <v>96012.511874335643</v>
      </c>
      <c r="D237" s="27">
        <f t="shared" si="36"/>
        <v>954.8305909309189</v>
      </c>
      <c r="E237" s="26">
        <f t="shared" si="32"/>
        <v>320.04170624778544</v>
      </c>
      <c r="F237" s="26">
        <f t="shared" si="33"/>
        <v>539.30582559004154</v>
      </c>
      <c r="G237" s="28">
        <f t="shared" si="34"/>
        <v>95473.206048745604</v>
      </c>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x14ac:dyDescent="0.4">
      <c r="A238" s="1"/>
      <c r="B238" s="25">
        <f t="shared" si="31"/>
        <v>222</v>
      </c>
      <c r="C238" s="26">
        <f t="shared" si="35"/>
        <v>95473.206048745604</v>
      </c>
      <c r="D238" s="27">
        <f t="shared" si="36"/>
        <v>954.8305909309189</v>
      </c>
      <c r="E238" s="26">
        <f t="shared" si="32"/>
        <v>318.24402016248536</v>
      </c>
      <c r="F238" s="26">
        <f t="shared" si="33"/>
        <v>541.10351167534179</v>
      </c>
      <c r="G238" s="28">
        <f t="shared" si="34"/>
        <v>94932.102537070255</v>
      </c>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x14ac:dyDescent="0.4">
      <c r="A239" s="1"/>
      <c r="B239" s="25">
        <f t="shared" si="31"/>
        <v>223</v>
      </c>
      <c r="C239" s="26">
        <f t="shared" si="35"/>
        <v>94932.102537070255</v>
      </c>
      <c r="D239" s="27">
        <f t="shared" si="36"/>
        <v>954.8305909309189</v>
      </c>
      <c r="E239" s="26">
        <f t="shared" si="32"/>
        <v>316.44034179023419</v>
      </c>
      <c r="F239" s="26">
        <f t="shared" si="33"/>
        <v>542.90719004759285</v>
      </c>
      <c r="G239" s="28">
        <f t="shared" si="34"/>
        <v>94389.195347022658</v>
      </c>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x14ac:dyDescent="0.4">
      <c r="A240" s="1"/>
      <c r="B240" s="25">
        <f t="shared" si="31"/>
        <v>224</v>
      </c>
      <c r="C240" s="26">
        <f t="shared" si="35"/>
        <v>94389.195347022658</v>
      </c>
      <c r="D240" s="27">
        <f t="shared" si="36"/>
        <v>954.8305909309189</v>
      </c>
      <c r="E240" s="26">
        <f t="shared" si="32"/>
        <v>314.6306511567422</v>
      </c>
      <c r="F240" s="26">
        <f t="shared" si="33"/>
        <v>544.71688068108494</v>
      </c>
      <c r="G240" s="28">
        <f t="shared" si="34"/>
        <v>93844.478466341578</v>
      </c>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x14ac:dyDescent="0.4">
      <c r="A241" s="1"/>
      <c r="B241" s="25">
        <f t="shared" si="31"/>
        <v>225</v>
      </c>
      <c r="C241" s="26">
        <f t="shared" si="35"/>
        <v>93844.478466341578</v>
      </c>
      <c r="D241" s="27">
        <f t="shared" si="36"/>
        <v>954.8305909309189</v>
      </c>
      <c r="E241" s="26">
        <f t="shared" si="32"/>
        <v>312.81492822113859</v>
      </c>
      <c r="F241" s="26">
        <f t="shared" si="33"/>
        <v>546.53260361668845</v>
      </c>
      <c r="G241" s="28">
        <f t="shared" si="34"/>
        <v>93297.945862724882</v>
      </c>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x14ac:dyDescent="0.4">
      <c r="A242" s="1"/>
      <c r="B242" s="25">
        <f t="shared" si="31"/>
        <v>226</v>
      </c>
      <c r="C242" s="26">
        <f t="shared" si="35"/>
        <v>93297.945862724882</v>
      </c>
      <c r="D242" s="27">
        <f t="shared" si="36"/>
        <v>954.8305909309189</v>
      </c>
      <c r="E242" s="26">
        <f t="shared" si="32"/>
        <v>310.99315287574967</v>
      </c>
      <c r="F242" s="26">
        <f t="shared" si="33"/>
        <v>548.35437896207748</v>
      </c>
      <c r="G242" s="28">
        <f t="shared" si="34"/>
        <v>92749.591483762808</v>
      </c>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x14ac:dyDescent="0.4">
      <c r="A243" s="1"/>
      <c r="B243" s="25">
        <f t="shared" si="31"/>
        <v>227</v>
      </c>
      <c r="C243" s="26">
        <f t="shared" si="35"/>
        <v>92749.591483762808</v>
      </c>
      <c r="D243" s="27">
        <f t="shared" si="36"/>
        <v>954.8305909309189</v>
      </c>
      <c r="E243" s="26">
        <f t="shared" si="32"/>
        <v>309.16530494587607</v>
      </c>
      <c r="F243" s="26">
        <f t="shared" si="33"/>
        <v>550.18222689195102</v>
      </c>
      <c r="G243" s="28">
        <f t="shared" si="34"/>
        <v>92199.409256870858</v>
      </c>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x14ac:dyDescent="0.4">
      <c r="A244" s="1"/>
      <c r="B244" s="25">
        <f t="shared" si="31"/>
        <v>228</v>
      </c>
      <c r="C244" s="26">
        <f t="shared" si="35"/>
        <v>92199.409256870858</v>
      </c>
      <c r="D244" s="27">
        <f t="shared" si="36"/>
        <v>954.8305909309189</v>
      </c>
      <c r="E244" s="26">
        <f t="shared" si="32"/>
        <v>307.33136418956957</v>
      </c>
      <c r="F244" s="26">
        <f t="shared" si="33"/>
        <v>552.01616764825758</v>
      </c>
      <c r="G244" s="28">
        <f t="shared" si="34"/>
        <v>91647.393089222605</v>
      </c>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x14ac:dyDescent="0.4">
      <c r="A245" s="1"/>
      <c r="B245" s="25">
        <f t="shared" si="31"/>
        <v>229</v>
      </c>
      <c r="C245" s="26">
        <f t="shared" si="35"/>
        <v>91647.393089222605</v>
      </c>
      <c r="D245" s="27">
        <f t="shared" si="36"/>
        <v>954.8305909309189</v>
      </c>
      <c r="E245" s="26">
        <f t="shared" si="32"/>
        <v>305.49131029740869</v>
      </c>
      <c r="F245" s="26">
        <f t="shared" si="33"/>
        <v>553.85622154041835</v>
      </c>
      <c r="G245" s="28">
        <f t="shared" si="34"/>
        <v>91093.536867682182</v>
      </c>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x14ac:dyDescent="0.4">
      <c r="A246" s="1"/>
      <c r="B246" s="25">
        <f t="shared" si="31"/>
        <v>230</v>
      </c>
      <c r="C246" s="26">
        <f t="shared" si="35"/>
        <v>91093.536867682182</v>
      </c>
      <c r="D246" s="27">
        <f t="shared" si="36"/>
        <v>954.8305909309189</v>
      </c>
      <c r="E246" s="26">
        <f t="shared" si="32"/>
        <v>303.64512289227389</v>
      </c>
      <c r="F246" s="26">
        <f t="shared" si="33"/>
        <v>555.70240894555309</v>
      </c>
      <c r="G246" s="28">
        <f t="shared" si="34"/>
        <v>90537.83445873663</v>
      </c>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x14ac:dyDescent="0.4">
      <c r="A247" s="1"/>
      <c r="B247" s="25">
        <f t="shared" si="31"/>
        <v>231</v>
      </c>
      <c r="C247" s="26">
        <f t="shared" si="35"/>
        <v>90537.83445873663</v>
      </c>
      <c r="D247" s="27">
        <f t="shared" si="36"/>
        <v>954.8305909309189</v>
      </c>
      <c r="E247" s="26">
        <f t="shared" si="32"/>
        <v>301.79278152912212</v>
      </c>
      <c r="F247" s="26">
        <f t="shared" si="33"/>
        <v>557.55475030870502</v>
      </c>
      <c r="G247" s="28">
        <f t="shared" si="34"/>
        <v>89980.27970842793</v>
      </c>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x14ac:dyDescent="0.4">
      <c r="A248" s="1"/>
      <c r="B248" s="25">
        <f t="shared" si="31"/>
        <v>232</v>
      </c>
      <c r="C248" s="26">
        <f t="shared" si="35"/>
        <v>89980.27970842793</v>
      </c>
      <c r="D248" s="27">
        <f t="shared" si="36"/>
        <v>954.8305909309189</v>
      </c>
      <c r="E248" s="26">
        <f t="shared" si="32"/>
        <v>299.9342656947598</v>
      </c>
      <c r="F248" s="26">
        <f t="shared" si="33"/>
        <v>559.4132661430674</v>
      </c>
      <c r="G248" s="28">
        <f t="shared" si="34"/>
        <v>89420.866442284867</v>
      </c>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x14ac:dyDescent="0.4">
      <c r="A249" s="1"/>
      <c r="B249" s="25">
        <f t="shared" si="31"/>
        <v>233</v>
      </c>
      <c r="C249" s="26">
        <f t="shared" si="35"/>
        <v>89420.866442284867</v>
      </c>
      <c r="D249" s="27">
        <f t="shared" si="36"/>
        <v>954.8305909309189</v>
      </c>
      <c r="E249" s="26">
        <f t="shared" si="32"/>
        <v>298.06955480761621</v>
      </c>
      <c r="F249" s="26">
        <f t="shared" si="33"/>
        <v>561.27797703021088</v>
      </c>
      <c r="G249" s="28">
        <f t="shared" si="34"/>
        <v>88859.588465254652</v>
      </c>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x14ac:dyDescent="0.4">
      <c r="A250" s="1"/>
      <c r="B250" s="25">
        <f t="shared" si="31"/>
        <v>234</v>
      </c>
      <c r="C250" s="26">
        <f t="shared" si="35"/>
        <v>88859.588465254652</v>
      </c>
      <c r="D250" s="27">
        <f t="shared" si="36"/>
        <v>954.8305909309189</v>
      </c>
      <c r="E250" s="26">
        <f t="shared" si="32"/>
        <v>296.19862821751559</v>
      </c>
      <c r="F250" s="26">
        <f t="shared" si="33"/>
        <v>563.14890362031156</v>
      </c>
      <c r="G250" s="28">
        <f t="shared" si="34"/>
        <v>88296.439561634339</v>
      </c>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x14ac:dyDescent="0.4">
      <c r="A251" s="1"/>
      <c r="B251" s="25">
        <f t="shared" si="31"/>
        <v>235</v>
      </c>
      <c r="C251" s="26">
        <f t="shared" si="35"/>
        <v>88296.439561634339</v>
      </c>
      <c r="D251" s="27">
        <f t="shared" si="36"/>
        <v>954.8305909309189</v>
      </c>
      <c r="E251" s="26">
        <f t="shared" si="32"/>
        <v>294.32146520544779</v>
      </c>
      <c r="F251" s="26">
        <f t="shared" si="33"/>
        <v>565.02606663237918</v>
      </c>
      <c r="G251" s="28">
        <f t="shared" si="34"/>
        <v>87731.413495001965</v>
      </c>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x14ac:dyDescent="0.4">
      <c r="A252" s="1"/>
      <c r="B252" s="25">
        <f t="shared" si="31"/>
        <v>236</v>
      </c>
      <c r="C252" s="26">
        <f t="shared" si="35"/>
        <v>87731.413495001965</v>
      </c>
      <c r="D252" s="27">
        <f t="shared" si="36"/>
        <v>954.8305909309189</v>
      </c>
      <c r="E252" s="26">
        <f t="shared" si="32"/>
        <v>292.43804498333992</v>
      </c>
      <c r="F252" s="26">
        <f t="shared" si="33"/>
        <v>566.90948685448723</v>
      </c>
      <c r="G252" s="28">
        <f t="shared" si="34"/>
        <v>87164.504008147473</v>
      </c>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x14ac:dyDescent="0.4">
      <c r="A253" s="1"/>
      <c r="B253" s="25">
        <f t="shared" si="31"/>
        <v>237</v>
      </c>
      <c r="C253" s="26">
        <f t="shared" si="35"/>
        <v>87164.504008147473</v>
      </c>
      <c r="D253" s="27">
        <f t="shared" si="36"/>
        <v>954.8305909309189</v>
      </c>
      <c r="E253" s="26">
        <f t="shared" si="32"/>
        <v>290.54834669382495</v>
      </c>
      <c r="F253" s="26">
        <f t="shared" si="33"/>
        <v>568.79918514400208</v>
      </c>
      <c r="G253" s="28">
        <f t="shared" si="34"/>
        <v>86595.704823003471</v>
      </c>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x14ac:dyDescent="0.4">
      <c r="A254" s="1"/>
      <c r="B254" s="25">
        <f t="shared" si="31"/>
        <v>238</v>
      </c>
      <c r="C254" s="26">
        <f t="shared" si="35"/>
        <v>86595.704823003471</v>
      </c>
      <c r="D254" s="27">
        <f t="shared" si="36"/>
        <v>954.8305909309189</v>
      </c>
      <c r="E254" s="26">
        <f t="shared" si="32"/>
        <v>288.6523494100116</v>
      </c>
      <c r="F254" s="26">
        <f t="shared" si="33"/>
        <v>570.69518242781544</v>
      </c>
      <c r="G254" s="28">
        <f t="shared" si="34"/>
        <v>86025.009640575649</v>
      </c>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x14ac:dyDescent="0.4">
      <c r="A255" s="1"/>
      <c r="B255" s="25">
        <f t="shared" si="31"/>
        <v>239</v>
      </c>
      <c r="C255" s="26">
        <f t="shared" si="35"/>
        <v>86025.009640575649</v>
      </c>
      <c r="D255" s="27">
        <f t="shared" si="36"/>
        <v>954.8305909309189</v>
      </c>
      <c r="E255" s="26">
        <f t="shared" si="32"/>
        <v>286.75003213525224</v>
      </c>
      <c r="F255" s="26">
        <f t="shared" si="33"/>
        <v>572.59749970257485</v>
      </c>
      <c r="G255" s="28">
        <f t="shared" si="34"/>
        <v>85452.412140873072</v>
      </c>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x14ac:dyDescent="0.4">
      <c r="A256" s="1"/>
      <c r="B256" s="25">
        <f t="shared" si="31"/>
        <v>240</v>
      </c>
      <c r="C256" s="26">
        <f t="shared" si="35"/>
        <v>85452.412140873072</v>
      </c>
      <c r="D256" s="27">
        <f t="shared" si="36"/>
        <v>954.8305909309189</v>
      </c>
      <c r="E256" s="26">
        <f t="shared" si="32"/>
        <v>284.84137380291025</v>
      </c>
      <c r="F256" s="26">
        <f t="shared" si="33"/>
        <v>574.50615803491678</v>
      </c>
      <c r="G256" s="28">
        <f t="shared" si="34"/>
        <v>84877.905982838158</v>
      </c>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x14ac:dyDescent="0.4">
      <c r="A257" s="1"/>
      <c r="B257" s="25">
        <f t="shared" si="31"/>
        <v>241</v>
      </c>
      <c r="C257" s="26">
        <f t="shared" si="35"/>
        <v>84877.905982838158</v>
      </c>
      <c r="D257" s="27">
        <f t="shared" si="36"/>
        <v>954.8305909309189</v>
      </c>
      <c r="E257" s="26">
        <f t="shared" si="32"/>
        <v>282.9263532761272</v>
      </c>
      <c r="F257" s="26">
        <f t="shared" si="33"/>
        <v>576.42117856169989</v>
      </c>
      <c r="G257" s="28">
        <f t="shared" si="34"/>
        <v>84301.484804276464</v>
      </c>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x14ac:dyDescent="0.4">
      <c r="A258" s="1"/>
      <c r="B258" s="25">
        <f t="shared" si="31"/>
        <v>242</v>
      </c>
      <c r="C258" s="26">
        <f t="shared" si="35"/>
        <v>84301.484804276464</v>
      </c>
      <c r="D258" s="27">
        <f t="shared" si="36"/>
        <v>954.8305909309189</v>
      </c>
      <c r="E258" s="26">
        <f t="shared" si="32"/>
        <v>281.00494934758825</v>
      </c>
      <c r="F258" s="26">
        <f t="shared" si="33"/>
        <v>578.3425824902389</v>
      </c>
      <c r="G258" s="28">
        <f t="shared" si="34"/>
        <v>83723.142221786227</v>
      </c>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x14ac:dyDescent="0.4">
      <c r="A259" s="1"/>
      <c r="B259" s="25">
        <f t="shared" si="31"/>
        <v>243</v>
      </c>
      <c r="C259" s="26">
        <f t="shared" si="35"/>
        <v>83723.142221786227</v>
      </c>
      <c r="D259" s="27">
        <f t="shared" si="36"/>
        <v>954.8305909309189</v>
      </c>
      <c r="E259" s="26">
        <f t="shared" si="32"/>
        <v>279.07714073928742</v>
      </c>
      <c r="F259" s="26">
        <f t="shared" si="33"/>
        <v>580.27039109853968</v>
      </c>
      <c r="G259" s="28">
        <f t="shared" si="34"/>
        <v>83142.871830687684</v>
      </c>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x14ac:dyDescent="0.4">
      <c r="A260" s="1"/>
      <c r="B260" s="25">
        <f t="shared" si="31"/>
        <v>244</v>
      </c>
      <c r="C260" s="26">
        <f t="shared" si="35"/>
        <v>83142.871830687684</v>
      </c>
      <c r="D260" s="27">
        <f t="shared" si="36"/>
        <v>954.8305909309189</v>
      </c>
      <c r="E260" s="26">
        <f t="shared" si="32"/>
        <v>277.14290610229227</v>
      </c>
      <c r="F260" s="26">
        <f t="shared" si="33"/>
        <v>582.20462573553482</v>
      </c>
      <c r="G260" s="28">
        <f t="shared" si="34"/>
        <v>82560.667204952144</v>
      </c>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x14ac:dyDescent="0.4">
      <c r="A261" s="1"/>
      <c r="B261" s="25">
        <f t="shared" si="31"/>
        <v>245</v>
      </c>
      <c r="C261" s="26">
        <f t="shared" si="35"/>
        <v>82560.667204952144</v>
      </c>
      <c r="D261" s="27">
        <f t="shared" si="36"/>
        <v>954.8305909309189</v>
      </c>
      <c r="E261" s="26">
        <f t="shared" si="32"/>
        <v>275.20222401650716</v>
      </c>
      <c r="F261" s="26">
        <f t="shared" si="33"/>
        <v>584.14530782131988</v>
      </c>
      <c r="G261" s="28">
        <f t="shared" si="34"/>
        <v>81976.52189713082</v>
      </c>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x14ac:dyDescent="0.4">
      <c r="A262" s="1"/>
      <c r="B262" s="25">
        <f t="shared" si="31"/>
        <v>246</v>
      </c>
      <c r="C262" s="26">
        <f t="shared" si="35"/>
        <v>81976.52189713082</v>
      </c>
      <c r="D262" s="27">
        <f t="shared" si="36"/>
        <v>954.8305909309189</v>
      </c>
      <c r="E262" s="26">
        <f t="shared" si="32"/>
        <v>273.25507299043613</v>
      </c>
      <c r="F262" s="26">
        <f t="shared" si="33"/>
        <v>586.09245884739096</v>
      </c>
      <c r="G262" s="28">
        <f t="shared" si="34"/>
        <v>81390.429438283434</v>
      </c>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x14ac:dyDescent="0.4">
      <c r="A263" s="1"/>
      <c r="B263" s="25">
        <f t="shared" si="31"/>
        <v>247</v>
      </c>
      <c r="C263" s="26">
        <f t="shared" si="35"/>
        <v>81390.429438283434</v>
      </c>
      <c r="D263" s="27">
        <f t="shared" si="36"/>
        <v>954.8305909309189</v>
      </c>
      <c r="E263" s="26">
        <f t="shared" si="32"/>
        <v>271.3014314609448</v>
      </c>
      <c r="F263" s="26">
        <f t="shared" si="33"/>
        <v>588.04610037688224</v>
      </c>
      <c r="G263" s="28">
        <f t="shared" si="34"/>
        <v>80802.383337906547</v>
      </c>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x14ac:dyDescent="0.4">
      <c r="A264" s="1"/>
      <c r="B264" s="25">
        <f t="shared" si="31"/>
        <v>248</v>
      </c>
      <c r="C264" s="26">
        <f t="shared" si="35"/>
        <v>80802.383337906547</v>
      </c>
      <c r="D264" s="27">
        <f t="shared" si="36"/>
        <v>954.8305909309189</v>
      </c>
      <c r="E264" s="26">
        <f t="shared" si="32"/>
        <v>269.3412777930219</v>
      </c>
      <c r="F264" s="26">
        <f t="shared" si="33"/>
        <v>590.00625404480513</v>
      </c>
      <c r="G264" s="28">
        <f t="shared" si="34"/>
        <v>80212.377083861749</v>
      </c>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x14ac:dyDescent="0.4">
      <c r="A265" s="1"/>
      <c r="B265" s="25">
        <f t="shared" si="31"/>
        <v>249</v>
      </c>
      <c r="C265" s="26">
        <f t="shared" si="35"/>
        <v>80212.377083861749</v>
      </c>
      <c r="D265" s="27">
        <f t="shared" si="36"/>
        <v>954.8305909309189</v>
      </c>
      <c r="E265" s="26">
        <f t="shared" si="32"/>
        <v>267.37459027953918</v>
      </c>
      <c r="F265" s="26">
        <f t="shared" si="33"/>
        <v>591.97294155828797</v>
      </c>
      <c r="G265" s="28">
        <f t="shared" si="34"/>
        <v>79620.404142303465</v>
      </c>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x14ac:dyDescent="0.4">
      <c r="A266" s="1"/>
      <c r="B266" s="25">
        <f t="shared" si="31"/>
        <v>250</v>
      </c>
      <c r="C266" s="26">
        <f t="shared" si="35"/>
        <v>79620.404142303465</v>
      </c>
      <c r="D266" s="27">
        <f t="shared" si="36"/>
        <v>954.8305909309189</v>
      </c>
      <c r="E266" s="26">
        <f t="shared" si="32"/>
        <v>265.40134714101157</v>
      </c>
      <c r="F266" s="26">
        <f t="shared" si="33"/>
        <v>593.94618469681541</v>
      </c>
      <c r="G266" s="28">
        <f t="shared" si="34"/>
        <v>79026.457957606646</v>
      </c>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x14ac:dyDescent="0.4">
      <c r="A267" s="1"/>
      <c r="B267" s="25">
        <f t="shared" si="31"/>
        <v>251</v>
      </c>
      <c r="C267" s="26">
        <f t="shared" si="35"/>
        <v>79026.457957606646</v>
      </c>
      <c r="D267" s="27">
        <f t="shared" si="36"/>
        <v>954.8305909309189</v>
      </c>
      <c r="E267" s="26">
        <f t="shared" si="32"/>
        <v>263.42152652535549</v>
      </c>
      <c r="F267" s="26">
        <f t="shared" si="33"/>
        <v>595.9260053124716</v>
      </c>
      <c r="G267" s="28">
        <f t="shared" si="34"/>
        <v>78430.531952294172</v>
      </c>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x14ac:dyDescent="0.4">
      <c r="A268" s="1"/>
      <c r="B268" s="25">
        <f t="shared" si="31"/>
        <v>252</v>
      </c>
      <c r="C268" s="26">
        <f t="shared" si="35"/>
        <v>78430.531952294172</v>
      </c>
      <c r="D268" s="27">
        <f t="shared" si="36"/>
        <v>954.8305909309189</v>
      </c>
      <c r="E268" s="26">
        <f t="shared" si="32"/>
        <v>261.43510650764728</v>
      </c>
      <c r="F268" s="26">
        <f t="shared" si="33"/>
        <v>597.91242533017987</v>
      </c>
      <c r="G268" s="28">
        <f t="shared" si="34"/>
        <v>77832.619526963987</v>
      </c>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x14ac:dyDescent="0.4">
      <c r="A269" s="1"/>
      <c r="B269" s="25">
        <f t="shared" si="31"/>
        <v>253</v>
      </c>
      <c r="C269" s="26">
        <f t="shared" si="35"/>
        <v>77832.619526963987</v>
      </c>
      <c r="D269" s="27">
        <f t="shared" si="36"/>
        <v>954.8305909309189</v>
      </c>
      <c r="E269" s="26">
        <f t="shared" si="32"/>
        <v>259.44206508987997</v>
      </c>
      <c r="F269" s="26">
        <f t="shared" si="33"/>
        <v>599.905466747947</v>
      </c>
      <c r="G269" s="28">
        <f t="shared" si="34"/>
        <v>77232.714060216036</v>
      </c>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x14ac:dyDescent="0.4">
      <c r="A270" s="1"/>
      <c r="B270" s="25">
        <f t="shared" si="31"/>
        <v>254</v>
      </c>
      <c r="C270" s="26">
        <f t="shared" si="35"/>
        <v>77232.714060216036</v>
      </c>
      <c r="D270" s="27">
        <f t="shared" si="36"/>
        <v>954.8305909309189</v>
      </c>
      <c r="E270" s="26">
        <f t="shared" si="32"/>
        <v>257.44238020072015</v>
      </c>
      <c r="F270" s="26">
        <f t="shared" si="33"/>
        <v>601.90515163710688</v>
      </c>
      <c r="G270" s="28">
        <f t="shared" si="34"/>
        <v>76630.808908578925</v>
      </c>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x14ac:dyDescent="0.4">
      <c r="A271" s="1"/>
      <c r="B271" s="25">
        <f t="shared" si="31"/>
        <v>255</v>
      </c>
      <c r="C271" s="26">
        <f t="shared" si="35"/>
        <v>76630.808908578925</v>
      </c>
      <c r="D271" s="27">
        <f t="shared" si="36"/>
        <v>954.8305909309189</v>
      </c>
      <c r="E271" s="26">
        <f t="shared" si="32"/>
        <v>255.43602969526316</v>
      </c>
      <c r="F271" s="26">
        <f t="shared" si="33"/>
        <v>603.9115021425639</v>
      </c>
      <c r="G271" s="28">
        <f t="shared" si="34"/>
        <v>76026.897406436357</v>
      </c>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x14ac:dyDescent="0.4">
      <c r="A272" s="1"/>
      <c r="B272" s="25">
        <f t="shared" si="31"/>
        <v>256</v>
      </c>
      <c r="C272" s="26">
        <f t="shared" si="35"/>
        <v>76026.897406436357</v>
      </c>
      <c r="D272" s="27">
        <f t="shared" si="36"/>
        <v>954.8305909309189</v>
      </c>
      <c r="E272" s="26">
        <f t="shared" si="32"/>
        <v>253.42299135478797</v>
      </c>
      <c r="F272" s="26">
        <f t="shared" si="33"/>
        <v>605.92454048303921</v>
      </c>
      <c r="G272" s="28">
        <f t="shared" si="34"/>
        <v>75420.972865953314</v>
      </c>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x14ac:dyDescent="0.4">
      <c r="A273" s="1"/>
      <c r="B273" s="25">
        <f t="shared" si="31"/>
        <v>257</v>
      </c>
      <c r="C273" s="26">
        <f t="shared" si="35"/>
        <v>75420.972865953314</v>
      </c>
      <c r="D273" s="27">
        <f t="shared" si="36"/>
        <v>954.8305909309189</v>
      </c>
      <c r="E273" s="26">
        <f t="shared" si="32"/>
        <v>251.40324288651115</v>
      </c>
      <c r="F273" s="26">
        <f t="shared" si="33"/>
        <v>607.94428895131591</v>
      </c>
      <c r="G273" s="28">
        <f t="shared" si="34"/>
        <v>74813.028577001998</v>
      </c>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x14ac:dyDescent="0.4">
      <c r="A274" s="1"/>
      <c r="B274" s="25">
        <f t="shared" ref="B274:B337" si="37">IFERROR(IF(B273+1&gt;$D$10,"",B273+1),"")</f>
        <v>258</v>
      </c>
      <c r="C274" s="26">
        <f t="shared" si="35"/>
        <v>74813.028577001998</v>
      </c>
      <c r="D274" s="27">
        <f t="shared" si="36"/>
        <v>954.8305909309189</v>
      </c>
      <c r="E274" s="26">
        <f t="shared" ref="E274:E337" si="38">IF(B274&lt;&gt;"",-IPMT(($D$7/$D$9),B274,$D$10,($D$5-$D$6)),"")</f>
        <v>249.37676192334007</v>
      </c>
      <c r="F274" s="26">
        <f t="shared" ref="F274:F337" si="39">IF(B274&lt;&gt;"",-PPMT(($D$7/$D$9),B274,$D$10,($D$5-$D$6)),"")</f>
        <v>609.97076991448694</v>
      </c>
      <c r="G274" s="28">
        <f t="shared" ref="G274:G337" si="40">IF(B274&lt;&gt;"",C274-F274,"")</f>
        <v>74203.057807087505</v>
      </c>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x14ac:dyDescent="0.4">
      <c r="A275" s="1"/>
      <c r="B275" s="25">
        <f t="shared" si="37"/>
        <v>259</v>
      </c>
      <c r="C275" s="26">
        <f t="shared" ref="C275:C338" si="41">IF(B275&lt;&gt;"",G274,"")</f>
        <v>74203.057807087505</v>
      </c>
      <c r="D275" s="27">
        <f t="shared" ref="D275:D338" si="42">IF(B275&lt;&gt;"",IF(C275&gt;$D$11,$D$11,$C275),"")</f>
        <v>954.8305909309189</v>
      </c>
      <c r="E275" s="26">
        <f t="shared" si="38"/>
        <v>247.34352602362517</v>
      </c>
      <c r="F275" s="26">
        <f t="shared" si="39"/>
        <v>612.00400581420195</v>
      </c>
      <c r="G275" s="28">
        <f t="shared" si="40"/>
        <v>73591.053801273301</v>
      </c>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x14ac:dyDescent="0.4">
      <c r="A276" s="1"/>
      <c r="B276" s="25">
        <f t="shared" si="37"/>
        <v>260</v>
      </c>
      <c r="C276" s="26">
        <f t="shared" si="41"/>
        <v>73591.053801273301</v>
      </c>
      <c r="D276" s="27">
        <f t="shared" si="42"/>
        <v>954.8305909309189</v>
      </c>
      <c r="E276" s="26">
        <f t="shared" si="38"/>
        <v>245.30351267091112</v>
      </c>
      <c r="F276" s="26">
        <f t="shared" si="39"/>
        <v>614.04401916691586</v>
      </c>
      <c r="G276" s="28">
        <f t="shared" si="40"/>
        <v>72977.009782106383</v>
      </c>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x14ac:dyDescent="0.4">
      <c r="A277" s="1"/>
      <c r="B277" s="25">
        <f t="shared" si="37"/>
        <v>261</v>
      </c>
      <c r="C277" s="26">
        <f t="shared" si="41"/>
        <v>72977.009782106383</v>
      </c>
      <c r="D277" s="27">
        <f t="shared" si="42"/>
        <v>954.8305909309189</v>
      </c>
      <c r="E277" s="26">
        <f t="shared" si="38"/>
        <v>243.2566992736881</v>
      </c>
      <c r="F277" s="26">
        <f t="shared" si="39"/>
        <v>616.09083256413908</v>
      </c>
      <c r="G277" s="28">
        <f t="shared" si="40"/>
        <v>72360.918949542247</v>
      </c>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x14ac:dyDescent="0.4">
      <c r="A278" s="1"/>
      <c r="B278" s="25">
        <f t="shared" si="37"/>
        <v>262</v>
      </c>
      <c r="C278" s="26">
        <f t="shared" si="41"/>
        <v>72360.918949542247</v>
      </c>
      <c r="D278" s="27">
        <f t="shared" si="42"/>
        <v>954.8305909309189</v>
      </c>
      <c r="E278" s="26">
        <f t="shared" si="38"/>
        <v>241.20306316514095</v>
      </c>
      <c r="F278" s="26">
        <f t="shared" si="39"/>
        <v>618.14446867268612</v>
      </c>
      <c r="G278" s="28">
        <f t="shared" si="40"/>
        <v>71742.774480869557</v>
      </c>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x14ac:dyDescent="0.4">
      <c r="A279" s="1"/>
      <c r="B279" s="25">
        <f t="shared" si="37"/>
        <v>263</v>
      </c>
      <c r="C279" s="26">
        <f t="shared" si="41"/>
        <v>71742.774480869557</v>
      </c>
      <c r="D279" s="27">
        <f t="shared" si="42"/>
        <v>954.8305909309189</v>
      </c>
      <c r="E279" s="26">
        <f t="shared" si="38"/>
        <v>239.14258160289867</v>
      </c>
      <c r="F279" s="26">
        <f t="shared" si="39"/>
        <v>620.20495023492845</v>
      </c>
      <c r="G279" s="28">
        <f t="shared" si="40"/>
        <v>71122.569530634632</v>
      </c>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x14ac:dyDescent="0.4">
      <c r="A280" s="1"/>
      <c r="B280" s="25">
        <f t="shared" si="37"/>
        <v>264</v>
      </c>
      <c r="C280" s="26">
        <f t="shared" si="41"/>
        <v>71122.569530634632</v>
      </c>
      <c r="D280" s="27">
        <f t="shared" si="42"/>
        <v>954.8305909309189</v>
      </c>
      <c r="E280" s="26">
        <f t="shared" si="38"/>
        <v>237.07523176878217</v>
      </c>
      <c r="F280" s="26">
        <f t="shared" si="39"/>
        <v>622.27230006904483</v>
      </c>
      <c r="G280" s="28">
        <f t="shared" si="40"/>
        <v>70500.297230565586</v>
      </c>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x14ac:dyDescent="0.4">
      <c r="A281" s="1"/>
      <c r="B281" s="25">
        <f t="shared" si="37"/>
        <v>265</v>
      </c>
      <c r="C281" s="26">
        <f t="shared" si="41"/>
        <v>70500.297230565586</v>
      </c>
      <c r="D281" s="27">
        <f t="shared" si="42"/>
        <v>954.8305909309189</v>
      </c>
      <c r="E281" s="26">
        <f t="shared" si="38"/>
        <v>235.00099076855207</v>
      </c>
      <c r="F281" s="26">
        <f t="shared" si="39"/>
        <v>624.34654106927496</v>
      </c>
      <c r="G281" s="28">
        <f t="shared" si="40"/>
        <v>69875.950689496312</v>
      </c>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x14ac:dyDescent="0.4">
      <c r="A282" s="1"/>
      <c r="B282" s="25">
        <f t="shared" si="37"/>
        <v>266</v>
      </c>
      <c r="C282" s="26">
        <f t="shared" si="41"/>
        <v>69875.950689496312</v>
      </c>
      <c r="D282" s="27">
        <f t="shared" si="42"/>
        <v>954.8305909309189</v>
      </c>
      <c r="E282" s="26">
        <f t="shared" si="38"/>
        <v>232.91983563165448</v>
      </c>
      <c r="F282" s="26">
        <f t="shared" si="39"/>
        <v>626.42769620617253</v>
      </c>
      <c r="G282" s="28">
        <f t="shared" si="40"/>
        <v>69249.522993290142</v>
      </c>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x14ac:dyDescent="0.4">
      <c r="A283" s="1"/>
      <c r="B283" s="25">
        <f t="shared" si="37"/>
        <v>267</v>
      </c>
      <c r="C283" s="26">
        <f t="shared" si="41"/>
        <v>69249.522993290142</v>
      </c>
      <c r="D283" s="27">
        <f t="shared" si="42"/>
        <v>954.8305909309189</v>
      </c>
      <c r="E283" s="26">
        <f t="shared" si="38"/>
        <v>230.83174331096725</v>
      </c>
      <c r="F283" s="26">
        <f t="shared" si="39"/>
        <v>628.51578852685986</v>
      </c>
      <c r="G283" s="28">
        <f t="shared" si="40"/>
        <v>68621.007204763286</v>
      </c>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x14ac:dyDescent="0.4">
      <c r="A284" s="1"/>
      <c r="B284" s="25">
        <f t="shared" si="37"/>
        <v>268</v>
      </c>
      <c r="C284" s="26">
        <f t="shared" si="41"/>
        <v>68621.007204763286</v>
      </c>
      <c r="D284" s="27">
        <f t="shared" si="42"/>
        <v>954.8305909309189</v>
      </c>
      <c r="E284" s="26">
        <f t="shared" si="38"/>
        <v>228.73669068254435</v>
      </c>
      <c r="F284" s="26">
        <f t="shared" si="39"/>
        <v>630.61084115528263</v>
      </c>
      <c r="G284" s="28">
        <f t="shared" si="40"/>
        <v>67990.396363608001</v>
      </c>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x14ac:dyDescent="0.4">
      <c r="A285" s="1"/>
      <c r="B285" s="25">
        <f t="shared" si="37"/>
        <v>269</v>
      </c>
      <c r="C285" s="26">
        <f t="shared" si="41"/>
        <v>67990.396363608001</v>
      </c>
      <c r="D285" s="27">
        <f t="shared" si="42"/>
        <v>954.8305909309189</v>
      </c>
      <c r="E285" s="26">
        <f t="shared" si="38"/>
        <v>226.63465454536012</v>
      </c>
      <c r="F285" s="26">
        <f t="shared" si="39"/>
        <v>632.71287729246694</v>
      </c>
      <c r="G285" s="28">
        <f t="shared" si="40"/>
        <v>67357.683486315538</v>
      </c>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x14ac:dyDescent="0.4">
      <c r="A286" s="1"/>
      <c r="B286" s="25">
        <f t="shared" si="37"/>
        <v>270</v>
      </c>
      <c r="C286" s="26">
        <f t="shared" si="41"/>
        <v>67357.683486315538</v>
      </c>
      <c r="D286" s="27">
        <f t="shared" si="42"/>
        <v>954.8305909309189</v>
      </c>
      <c r="E286" s="26">
        <f t="shared" si="38"/>
        <v>224.52561162105187</v>
      </c>
      <c r="F286" s="26">
        <f t="shared" si="39"/>
        <v>634.8219202167752</v>
      </c>
      <c r="G286" s="28">
        <f t="shared" si="40"/>
        <v>66722.861566098756</v>
      </c>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x14ac:dyDescent="0.4">
      <c r="A287" s="1"/>
      <c r="B287" s="25">
        <f t="shared" si="37"/>
        <v>271</v>
      </c>
      <c r="C287" s="26">
        <f t="shared" si="41"/>
        <v>66722.861566098756</v>
      </c>
      <c r="D287" s="27">
        <f t="shared" si="42"/>
        <v>954.8305909309189</v>
      </c>
      <c r="E287" s="26">
        <f t="shared" si="38"/>
        <v>222.40953855366263</v>
      </c>
      <c r="F287" s="26">
        <f t="shared" si="39"/>
        <v>636.93799328416446</v>
      </c>
      <c r="G287" s="28">
        <f t="shared" si="40"/>
        <v>66085.923572814587</v>
      </c>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x14ac:dyDescent="0.4">
      <c r="A288" s="1"/>
      <c r="B288" s="25">
        <f t="shared" si="37"/>
        <v>272</v>
      </c>
      <c r="C288" s="26">
        <f t="shared" si="41"/>
        <v>66085.923572814587</v>
      </c>
      <c r="D288" s="27">
        <f t="shared" si="42"/>
        <v>954.8305909309189</v>
      </c>
      <c r="E288" s="26">
        <f t="shared" si="38"/>
        <v>220.28641190938205</v>
      </c>
      <c r="F288" s="26">
        <f t="shared" si="39"/>
        <v>639.06111992844501</v>
      </c>
      <c r="G288" s="28">
        <f t="shared" si="40"/>
        <v>65446.86245288614</v>
      </c>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x14ac:dyDescent="0.4">
      <c r="A289" s="1"/>
      <c r="B289" s="25">
        <f t="shared" si="37"/>
        <v>273</v>
      </c>
      <c r="C289" s="26">
        <f t="shared" si="41"/>
        <v>65446.86245288614</v>
      </c>
      <c r="D289" s="27">
        <f t="shared" si="42"/>
        <v>954.8305909309189</v>
      </c>
      <c r="E289" s="26">
        <f t="shared" si="38"/>
        <v>218.15620817628729</v>
      </c>
      <c r="F289" s="26">
        <f t="shared" si="39"/>
        <v>641.19132366153974</v>
      </c>
      <c r="G289" s="28">
        <f t="shared" si="40"/>
        <v>64805.671129224604</v>
      </c>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x14ac:dyDescent="0.4">
      <c r="A290" s="1"/>
      <c r="B290" s="25">
        <f t="shared" si="37"/>
        <v>274</v>
      </c>
      <c r="C290" s="26">
        <f t="shared" si="41"/>
        <v>64805.671129224604</v>
      </c>
      <c r="D290" s="27">
        <f t="shared" si="42"/>
        <v>954.8305909309189</v>
      </c>
      <c r="E290" s="26">
        <f t="shared" si="38"/>
        <v>216.01890376408213</v>
      </c>
      <c r="F290" s="26">
        <f t="shared" si="39"/>
        <v>643.32862807374499</v>
      </c>
      <c r="G290" s="28">
        <f t="shared" si="40"/>
        <v>64162.342501150859</v>
      </c>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x14ac:dyDescent="0.4">
      <c r="A291" s="1"/>
      <c r="B291" s="25">
        <f t="shared" si="37"/>
        <v>275</v>
      </c>
      <c r="C291" s="26">
        <f t="shared" si="41"/>
        <v>64162.342501150859</v>
      </c>
      <c r="D291" s="27">
        <f t="shared" si="42"/>
        <v>954.8305909309189</v>
      </c>
      <c r="E291" s="26">
        <f t="shared" si="38"/>
        <v>213.8744750038363</v>
      </c>
      <c r="F291" s="26">
        <f t="shared" si="39"/>
        <v>645.47305683399065</v>
      </c>
      <c r="G291" s="28">
        <f t="shared" si="40"/>
        <v>63516.869444316872</v>
      </c>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x14ac:dyDescent="0.4">
      <c r="A292" s="1"/>
      <c r="B292" s="25">
        <f t="shared" si="37"/>
        <v>276</v>
      </c>
      <c r="C292" s="26">
        <f t="shared" si="41"/>
        <v>63516.869444316872</v>
      </c>
      <c r="D292" s="27">
        <f t="shared" si="42"/>
        <v>954.8305909309189</v>
      </c>
      <c r="E292" s="26">
        <f t="shared" si="38"/>
        <v>211.72289814772304</v>
      </c>
      <c r="F292" s="26">
        <f t="shared" si="39"/>
        <v>647.62463369010402</v>
      </c>
      <c r="G292" s="28">
        <f t="shared" si="40"/>
        <v>62869.244810626769</v>
      </c>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x14ac:dyDescent="0.4">
      <c r="A293" s="1"/>
      <c r="B293" s="25">
        <f t="shared" si="37"/>
        <v>277</v>
      </c>
      <c r="C293" s="26">
        <f t="shared" si="41"/>
        <v>62869.244810626769</v>
      </c>
      <c r="D293" s="27">
        <f t="shared" si="42"/>
        <v>954.8305909309189</v>
      </c>
      <c r="E293" s="26">
        <f t="shared" si="38"/>
        <v>209.56414936875601</v>
      </c>
      <c r="F293" s="26">
        <f t="shared" si="39"/>
        <v>649.78338246907106</v>
      </c>
      <c r="G293" s="28">
        <f t="shared" si="40"/>
        <v>62219.461428157701</v>
      </c>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x14ac:dyDescent="0.4">
      <c r="A294" s="1"/>
      <c r="B294" s="25">
        <f t="shared" si="37"/>
        <v>278</v>
      </c>
      <c r="C294" s="26">
        <f t="shared" si="41"/>
        <v>62219.461428157701</v>
      </c>
      <c r="D294" s="27">
        <f t="shared" si="42"/>
        <v>954.8305909309189</v>
      </c>
      <c r="E294" s="26">
        <f t="shared" si="38"/>
        <v>207.3982047605258</v>
      </c>
      <c r="F294" s="26">
        <f t="shared" si="39"/>
        <v>651.94932707730129</v>
      </c>
      <c r="G294" s="28">
        <f t="shared" si="40"/>
        <v>61567.5121010804</v>
      </c>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x14ac:dyDescent="0.4">
      <c r="A295" s="1"/>
      <c r="B295" s="25">
        <f t="shared" si="37"/>
        <v>279</v>
      </c>
      <c r="C295" s="26">
        <f t="shared" si="41"/>
        <v>61567.5121010804</v>
      </c>
      <c r="D295" s="27">
        <f t="shared" si="42"/>
        <v>954.8305909309189</v>
      </c>
      <c r="E295" s="26">
        <f t="shared" si="38"/>
        <v>205.22504033693474</v>
      </c>
      <c r="F295" s="26">
        <f t="shared" si="39"/>
        <v>654.12249150089224</v>
      </c>
      <c r="G295" s="28">
        <f t="shared" si="40"/>
        <v>60913.389609579506</v>
      </c>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x14ac:dyDescent="0.4">
      <c r="A296" s="1"/>
      <c r="B296" s="25">
        <f t="shared" si="37"/>
        <v>280</v>
      </c>
      <c r="C296" s="26">
        <f t="shared" si="41"/>
        <v>60913.389609579506</v>
      </c>
      <c r="D296" s="27">
        <f t="shared" si="42"/>
        <v>954.8305909309189</v>
      </c>
      <c r="E296" s="26">
        <f t="shared" si="38"/>
        <v>203.04463203193183</v>
      </c>
      <c r="F296" s="26">
        <f t="shared" si="39"/>
        <v>656.30289980589532</v>
      </c>
      <c r="G296" s="28">
        <f t="shared" si="40"/>
        <v>60257.086709773612</v>
      </c>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x14ac:dyDescent="0.4">
      <c r="A297" s="1"/>
      <c r="B297" s="25">
        <f t="shared" si="37"/>
        <v>281</v>
      </c>
      <c r="C297" s="26">
        <f t="shared" si="41"/>
        <v>60257.086709773612</v>
      </c>
      <c r="D297" s="27">
        <f t="shared" si="42"/>
        <v>954.8305909309189</v>
      </c>
      <c r="E297" s="26">
        <f t="shared" si="38"/>
        <v>200.85695569924545</v>
      </c>
      <c r="F297" s="26">
        <f t="shared" si="39"/>
        <v>658.49057613858167</v>
      </c>
      <c r="G297" s="28">
        <f t="shared" si="40"/>
        <v>59598.59613363503</v>
      </c>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x14ac:dyDescent="0.4">
      <c r="A298" s="1"/>
      <c r="B298" s="25">
        <f t="shared" si="37"/>
        <v>282</v>
      </c>
      <c r="C298" s="26">
        <f t="shared" si="41"/>
        <v>59598.59613363503</v>
      </c>
      <c r="D298" s="27">
        <f t="shared" si="42"/>
        <v>954.8305909309189</v>
      </c>
      <c r="E298" s="26">
        <f t="shared" si="38"/>
        <v>198.66198711211689</v>
      </c>
      <c r="F298" s="26">
        <f t="shared" si="39"/>
        <v>660.6855447257102</v>
      </c>
      <c r="G298" s="28">
        <f t="shared" si="40"/>
        <v>58937.910588909319</v>
      </c>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x14ac:dyDescent="0.4">
      <c r="A299" s="1"/>
      <c r="B299" s="25">
        <f t="shared" si="37"/>
        <v>283</v>
      </c>
      <c r="C299" s="26">
        <f t="shared" si="41"/>
        <v>58937.910588909319</v>
      </c>
      <c r="D299" s="27">
        <f t="shared" si="42"/>
        <v>954.8305909309189</v>
      </c>
      <c r="E299" s="26">
        <f t="shared" si="38"/>
        <v>196.45970196303114</v>
      </c>
      <c r="F299" s="26">
        <f t="shared" si="39"/>
        <v>662.8878298747959</v>
      </c>
      <c r="G299" s="28">
        <f t="shared" si="40"/>
        <v>58275.022759034524</v>
      </c>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x14ac:dyDescent="0.4">
      <c r="A300" s="1"/>
      <c r="B300" s="25">
        <f t="shared" si="37"/>
        <v>284</v>
      </c>
      <c r="C300" s="26">
        <f t="shared" si="41"/>
        <v>58275.022759034524</v>
      </c>
      <c r="D300" s="27">
        <f t="shared" si="42"/>
        <v>954.8305909309189</v>
      </c>
      <c r="E300" s="26">
        <f t="shared" si="38"/>
        <v>194.2500758634485</v>
      </c>
      <c r="F300" s="26">
        <f t="shared" si="39"/>
        <v>665.09745597437848</v>
      </c>
      <c r="G300" s="28">
        <f t="shared" si="40"/>
        <v>57609.925303060147</v>
      </c>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x14ac:dyDescent="0.4">
      <c r="A301" s="1"/>
      <c r="B301" s="25">
        <f t="shared" si="37"/>
        <v>285</v>
      </c>
      <c r="C301" s="26">
        <f t="shared" si="41"/>
        <v>57609.925303060147</v>
      </c>
      <c r="D301" s="27">
        <f t="shared" si="42"/>
        <v>954.8305909309189</v>
      </c>
      <c r="E301" s="26">
        <f t="shared" si="38"/>
        <v>192.03308434353394</v>
      </c>
      <c r="F301" s="26">
        <f t="shared" si="39"/>
        <v>667.31444749429318</v>
      </c>
      <c r="G301" s="28">
        <f t="shared" si="40"/>
        <v>56942.61085556585</v>
      </c>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x14ac:dyDescent="0.4">
      <c r="A302" s="1"/>
      <c r="B302" s="25">
        <f t="shared" si="37"/>
        <v>286</v>
      </c>
      <c r="C302" s="26">
        <f t="shared" si="41"/>
        <v>56942.61085556585</v>
      </c>
      <c r="D302" s="27">
        <f t="shared" si="42"/>
        <v>954.8305909309189</v>
      </c>
      <c r="E302" s="26">
        <f t="shared" si="38"/>
        <v>189.80870285188627</v>
      </c>
      <c r="F302" s="26">
        <f t="shared" si="39"/>
        <v>669.53882898594077</v>
      </c>
      <c r="G302" s="28">
        <f t="shared" si="40"/>
        <v>56273.07202657991</v>
      </c>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x14ac:dyDescent="0.4">
      <c r="A303" s="1"/>
      <c r="B303" s="25">
        <f t="shared" si="37"/>
        <v>287</v>
      </c>
      <c r="C303" s="26">
        <f t="shared" si="41"/>
        <v>56273.07202657991</v>
      </c>
      <c r="D303" s="27">
        <f t="shared" si="42"/>
        <v>954.8305909309189</v>
      </c>
      <c r="E303" s="26">
        <f t="shared" si="38"/>
        <v>187.57690675526646</v>
      </c>
      <c r="F303" s="26">
        <f t="shared" si="39"/>
        <v>671.77062508256063</v>
      </c>
      <c r="G303" s="28">
        <f t="shared" si="40"/>
        <v>55601.301401497352</v>
      </c>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x14ac:dyDescent="0.4">
      <c r="A304" s="1"/>
      <c r="B304" s="25">
        <f t="shared" si="37"/>
        <v>288</v>
      </c>
      <c r="C304" s="26">
        <f t="shared" si="41"/>
        <v>55601.301401497352</v>
      </c>
      <c r="D304" s="27">
        <f t="shared" si="42"/>
        <v>954.8305909309189</v>
      </c>
      <c r="E304" s="26">
        <f t="shared" si="38"/>
        <v>185.33767133832461</v>
      </c>
      <c r="F304" s="26">
        <f t="shared" si="39"/>
        <v>674.00986049950245</v>
      </c>
      <c r="G304" s="28">
        <f t="shared" si="40"/>
        <v>54927.291540997852</v>
      </c>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x14ac:dyDescent="0.4">
      <c r="A305" s="1"/>
      <c r="B305" s="25">
        <f t="shared" si="37"/>
        <v>289</v>
      </c>
      <c r="C305" s="26">
        <f t="shared" si="41"/>
        <v>54927.291540997852</v>
      </c>
      <c r="D305" s="27">
        <f t="shared" si="42"/>
        <v>954.8305909309189</v>
      </c>
      <c r="E305" s="26">
        <f t="shared" si="38"/>
        <v>183.09097180332628</v>
      </c>
      <c r="F305" s="26">
        <f t="shared" si="39"/>
        <v>676.25656003450092</v>
      </c>
      <c r="G305" s="28">
        <f t="shared" si="40"/>
        <v>54251.034980963348</v>
      </c>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x14ac:dyDescent="0.4">
      <c r="A306" s="1"/>
      <c r="B306" s="25">
        <f t="shared" si="37"/>
        <v>290</v>
      </c>
      <c r="C306" s="26">
        <f t="shared" si="41"/>
        <v>54251.034980963348</v>
      </c>
      <c r="D306" s="27">
        <f t="shared" si="42"/>
        <v>954.8305909309189</v>
      </c>
      <c r="E306" s="26">
        <f t="shared" si="38"/>
        <v>180.83678326987794</v>
      </c>
      <c r="F306" s="26">
        <f t="shared" si="39"/>
        <v>678.51074856794912</v>
      </c>
      <c r="G306" s="28">
        <f t="shared" si="40"/>
        <v>53572.524232395401</v>
      </c>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x14ac:dyDescent="0.4">
      <c r="A307" s="1"/>
      <c r="B307" s="25">
        <f t="shared" si="37"/>
        <v>291</v>
      </c>
      <c r="C307" s="26">
        <f t="shared" si="41"/>
        <v>53572.524232395401</v>
      </c>
      <c r="D307" s="27">
        <f t="shared" si="42"/>
        <v>954.8305909309189</v>
      </c>
      <c r="E307" s="26">
        <f t="shared" si="38"/>
        <v>178.57508077465144</v>
      </c>
      <c r="F307" s="26">
        <f t="shared" si="39"/>
        <v>680.77245106317559</v>
      </c>
      <c r="G307" s="28">
        <f t="shared" si="40"/>
        <v>52891.751781332227</v>
      </c>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x14ac:dyDescent="0.4">
      <c r="A308" s="1"/>
      <c r="B308" s="25">
        <f t="shared" si="37"/>
        <v>292</v>
      </c>
      <c r="C308" s="26">
        <f t="shared" si="41"/>
        <v>52891.751781332227</v>
      </c>
      <c r="D308" s="27">
        <f t="shared" si="42"/>
        <v>954.8305909309189</v>
      </c>
      <c r="E308" s="26">
        <f t="shared" si="38"/>
        <v>176.30583927110752</v>
      </c>
      <c r="F308" s="26">
        <f t="shared" si="39"/>
        <v>683.04169256671958</v>
      </c>
      <c r="G308" s="28">
        <f t="shared" si="40"/>
        <v>52208.710088765511</v>
      </c>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x14ac:dyDescent="0.4">
      <c r="A309" s="1"/>
      <c r="B309" s="25">
        <f t="shared" si="37"/>
        <v>293</v>
      </c>
      <c r="C309" s="26">
        <f t="shared" si="41"/>
        <v>52208.710088765511</v>
      </c>
      <c r="D309" s="27">
        <f t="shared" si="42"/>
        <v>954.8305909309189</v>
      </c>
      <c r="E309" s="26">
        <f t="shared" si="38"/>
        <v>174.02903362921845</v>
      </c>
      <c r="F309" s="26">
        <f t="shared" si="39"/>
        <v>685.31849820860862</v>
      </c>
      <c r="G309" s="28">
        <f t="shared" si="40"/>
        <v>51523.391590556901</v>
      </c>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x14ac:dyDescent="0.4">
      <c r="A310" s="1"/>
      <c r="B310" s="25">
        <f t="shared" si="37"/>
        <v>294</v>
      </c>
      <c r="C310" s="26">
        <f t="shared" si="41"/>
        <v>51523.391590556901</v>
      </c>
      <c r="D310" s="27">
        <f t="shared" si="42"/>
        <v>954.8305909309189</v>
      </c>
      <c r="E310" s="26">
        <f t="shared" si="38"/>
        <v>171.74463863518974</v>
      </c>
      <c r="F310" s="26">
        <f t="shared" si="39"/>
        <v>687.60289320263735</v>
      </c>
      <c r="G310" s="28">
        <f t="shared" si="40"/>
        <v>50835.788697354263</v>
      </c>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x14ac:dyDescent="0.4">
      <c r="A311" s="1"/>
      <c r="B311" s="25">
        <f t="shared" si="37"/>
        <v>295</v>
      </c>
      <c r="C311" s="26">
        <f t="shared" si="41"/>
        <v>50835.788697354263</v>
      </c>
      <c r="D311" s="27">
        <f t="shared" si="42"/>
        <v>954.8305909309189</v>
      </c>
      <c r="E311" s="26">
        <f t="shared" si="38"/>
        <v>169.45262899118097</v>
      </c>
      <c r="F311" s="26">
        <f t="shared" si="39"/>
        <v>689.89490284664623</v>
      </c>
      <c r="G311" s="28">
        <f t="shared" si="40"/>
        <v>50145.893794507618</v>
      </c>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x14ac:dyDescent="0.4">
      <c r="A312" s="1"/>
      <c r="B312" s="25">
        <f t="shared" si="37"/>
        <v>296</v>
      </c>
      <c r="C312" s="26">
        <f t="shared" si="41"/>
        <v>50145.893794507618</v>
      </c>
      <c r="D312" s="27">
        <f t="shared" si="42"/>
        <v>954.8305909309189</v>
      </c>
      <c r="E312" s="26">
        <f t="shared" si="38"/>
        <v>167.15297931502548</v>
      </c>
      <c r="F312" s="26">
        <f t="shared" si="39"/>
        <v>692.19455252280159</v>
      </c>
      <c r="G312" s="28">
        <f t="shared" si="40"/>
        <v>49453.699241984817</v>
      </c>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x14ac:dyDescent="0.4">
      <c r="A313" s="1"/>
      <c r="B313" s="25">
        <f t="shared" si="37"/>
        <v>297</v>
      </c>
      <c r="C313" s="26">
        <f t="shared" si="41"/>
        <v>49453.699241984817</v>
      </c>
      <c r="D313" s="27">
        <f t="shared" si="42"/>
        <v>954.8305909309189</v>
      </c>
      <c r="E313" s="26">
        <f t="shared" si="38"/>
        <v>164.84566413994946</v>
      </c>
      <c r="F313" s="26">
        <f t="shared" si="39"/>
        <v>694.50186769787763</v>
      </c>
      <c r="G313" s="28">
        <f t="shared" si="40"/>
        <v>48759.197374286938</v>
      </c>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x14ac:dyDescent="0.4">
      <c r="A314" s="1"/>
      <c r="B314" s="25">
        <f t="shared" si="37"/>
        <v>298</v>
      </c>
      <c r="C314" s="26">
        <f t="shared" si="41"/>
        <v>48759.197374286938</v>
      </c>
      <c r="D314" s="27">
        <f t="shared" si="42"/>
        <v>954.8305909309189</v>
      </c>
      <c r="E314" s="26">
        <f t="shared" si="38"/>
        <v>162.53065791428989</v>
      </c>
      <c r="F314" s="26">
        <f t="shared" si="39"/>
        <v>696.81687392353729</v>
      </c>
      <c r="G314" s="28">
        <f t="shared" si="40"/>
        <v>48062.380500363397</v>
      </c>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x14ac:dyDescent="0.4">
      <c r="A315" s="1"/>
      <c r="B315" s="25">
        <f t="shared" si="37"/>
        <v>299</v>
      </c>
      <c r="C315" s="26">
        <f t="shared" si="41"/>
        <v>48062.380500363397</v>
      </c>
      <c r="D315" s="27">
        <f t="shared" si="42"/>
        <v>954.8305909309189</v>
      </c>
      <c r="E315" s="26">
        <f t="shared" si="38"/>
        <v>160.20793500121141</v>
      </c>
      <c r="F315" s="26">
        <f t="shared" si="39"/>
        <v>699.13959683661562</v>
      </c>
      <c r="G315" s="28">
        <f t="shared" si="40"/>
        <v>47363.240903526785</v>
      </c>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x14ac:dyDescent="0.4">
      <c r="A316" s="1"/>
      <c r="B316" s="25">
        <f t="shared" si="37"/>
        <v>300</v>
      </c>
      <c r="C316" s="26">
        <f t="shared" si="41"/>
        <v>47363.240903526785</v>
      </c>
      <c r="D316" s="27">
        <f t="shared" si="42"/>
        <v>954.8305909309189</v>
      </c>
      <c r="E316" s="26">
        <f t="shared" si="38"/>
        <v>157.8774696784227</v>
      </c>
      <c r="F316" s="26">
        <f t="shared" si="39"/>
        <v>701.47006215940439</v>
      </c>
      <c r="G316" s="28">
        <f t="shared" si="40"/>
        <v>46661.770841367383</v>
      </c>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x14ac:dyDescent="0.4">
      <c r="A317" s="1"/>
      <c r="B317" s="25">
        <f t="shared" si="37"/>
        <v>301</v>
      </c>
      <c r="C317" s="26">
        <f t="shared" si="41"/>
        <v>46661.770841367383</v>
      </c>
      <c r="D317" s="27">
        <f t="shared" si="42"/>
        <v>954.8305909309189</v>
      </c>
      <c r="E317" s="26">
        <f t="shared" si="38"/>
        <v>155.53923613789132</v>
      </c>
      <c r="F317" s="26">
        <f t="shared" si="39"/>
        <v>703.8082956999358</v>
      </c>
      <c r="G317" s="28">
        <f t="shared" si="40"/>
        <v>45957.962545667448</v>
      </c>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x14ac:dyDescent="0.4">
      <c r="A318" s="1"/>
      <c r="B318" s="25">
        <f t="shared" si="37"/>
        <v>302</v>
      </c>
      <c r="C318" s="26">
        <f t="shared" si="41"/>
        <v>45957.962545667448</v>
      </c>
      <c r="D318" s="27">
        <f t="shared" si="42"/>
        <v>954.8305909309189</v>
      </c>
      <c r="E318" s="26">
        <f t="shared" si="38"/>
        <v>153.19320848555819</v>
      </c>
      <c r="F318" s="26">
        <f t="shared" si="39"/>
        <v>706.15432335226888</v>
      </c>
      <c r="G318" s="28">
        <f t="shared" si="40"/>
        <v>45251.80822231518</v>
      </c>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x14ac:dyDescent="0.4">
      <c r="A319" s="1"/>
      <c r="B319" s="25">
        <f t="shared" si="37"/>
        <v>303</v>
      </c>
      <c r="C319" s="26">
        <f t="shared" si="41"/>
        <v>45251.80822231518</v>
      </c>
      <c r="D319" s="27">
        <f t="shared" si="42"/>
        <v>954.8305909309189</v>
      </c>
      <c r="E319" s="26">
        <f t="shared" si="38"/>
        <v>150.83936074105065</v>
      </c>
      <c r="F319" s="26">
        <f t="shared" si="39"/>
        <v>708.50817109677644</v>
      </c>
      <c r="G319" s="28">
        <f t="shared" si="40"/>
        <v>44543.300051218401</v>
      </c>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x14ac:dyDescent="0.4">
      <c r="A320" s="1"/>
      <c r="B320" s="25">
        <f t="shared" si="37"/>
        <v>304</v>
      </c>
      <c r="C320" s="26">
        <f t="shared" si="41"/>
        <v>44543.300051218401</v>
      </c>
      <c r="D320" s="27">
        <f t="shared" si="42"/>
        <v>954.8305909309189</v>
      </c>
      <c r="E320" s="26">
        <f t="shared" si="38"/>
        <v>148.47766683739474</v>
      </c>
      <c r="F320" s="26">
        <f t="shared" si="39"/>
        <v>710.86986500043236</v>
      </c>
      <c r="G320" s="28">
        <f t="shared" si="40"/>
        <v>43832.430186217971</v>
      </c>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x14ac:dyDescent="0.4">
      <c r="A321" s="1"/>
      <c r="B321" s="25">
        <f t="shared" si="37"/>
        <v>305</v>
      </c>
      <c r="C321" s="26">
        <f t="shared" si="41"/>
        <v>43832.430186217971</v>
      </c>
      <c r="D321" s="27">
        <f t="shared" si="42"/>
        <v>954.8305909309189</v>
      </c>
      <c r="E321" s="26">
        <f t="shared" si="38"/>
        <v>146.10810062072662</v>
      </c>
      <c r="F321" s="26">
        <f t="shared" si="39"/>
        <v>713.23943121710045</v>
      </c>
      <c r="G321" s="28">
        <f t="shared" si="40"/>
        <v>43119.190755000869</v>
      </c>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x14ac:dyDescent="0.4">
      <c r="A322" s="1"/>
      <c r="B322" s="25">
        <f t="shared" si="37"/>
        <v>306</v>
      </c>
      <c r="C322" s="26">
        <f t="shared" si="41"/>
        <v>43119.190755000869</v>
      </c>
      <c r="D322" s="27">
        <f t="shared" si="42"/>
        <v>954.8305909309189</v>
      </c>
      <c r="E322" s="26">
        <f t="shared" si="38"/>
        <v>143.73063585000298</v>
      </c>
      <c r="F322" s="26">
        <f t="shared" si="39"/>
        <v>715.61689598782425</v>
      </c>
      <c r="G322" s="28">
        <f t="shared" si="40"/>
        <v>42403.573859013042</v>
      </c>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x14ac:dyDescent="0.4">
      <c r="A323" s="1"/>
      <c r="B323" s="25">
        <f t="shared" si="37"/>
        <v>307</v>
      </c>
      <c r="C323" s="26">
        <f t="shared" si="41"/>
        <v>42403.573859013042</v>
      </c>
      <c r="D323" s="27">
        <f t="shared" si="42"/>
        <v>954.8305909309189</v>
      </c>
      <c r="E323" s="26">
        <f t="shared" si="38"/>
        <v>141.34524619671021</v>
      </c>
      <c r="F323" s="26">
        <f t="shared" si="39"/>
        <v>718.00228564111683</v>
      </c>
      <c r="G323" s="28">
        <f t="shared" si="40"/>
        <v>41685.571573371926</v>
      </c>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x14ac:dyDescent="0.4">
      <c r="A324" s="1"/>
      <c r="B324" s="25">
        <f t="shared" si="37"/>
        <v>308</v>
      </c>
      <c r="C324" s="26">
        <f t="shared" si="41"/>
        <v>41685.571573371926</v>
      </c>
      <c r="D324" s="27">
        <f t="shared" si="42"/>
        <v>954.8305909309189</v>
      </c>
      <c r="E324" s="26">
        <f t="shared" si="38"/>
        <v>138.95190524457317</v>
      </c>
      <c r="F324" s="26">
        <f t="shared" si="39"/>
        <v>720.39562659325395</v>
      </c>
      <c r="G324" s="28">
        <f t="shared" si="40"/>
        <v>40965.175946778669</v>
      </c>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x14ac:dyDescent="0.4">
      <c r="A325" s="1"/>
      <c r="B325" s="25">
        <f t="shared" si="37"/>
        <v>309</v>
      </c>
      <c r="C325" s="26">
        <f t="shared" si="41"/>
        <v>40965.175946778669</v>
      </c>
      <c r="D325" s="27">
        <f t="shared" si="42"/>
        <v>954.8305909309189</v>
      </c>
      <c r="E325" s="26">
        <f t="shared" si="38"/>
        <v>136.55058648926234</v>
      </c>
      <c r="F325" s="26">
        <f t="shared" si="39"/>
        <v>722.7969453485648</v>
      </c>
      <c r="G325" s="28">
        <f t="shared" si="40"/>
        <v>40242.379001430105</v>
      </c>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x14ac:dyDescent="0.4">
      <c r="A326" s="1"/>
      <c r="B326" s="25">
        <f t="shared" si="37"/>
        <v>310</v>
      </c>
      <c r="C326" s="26">
        <f t="shared" si="41"/>
        <v>40242.379001430105</v>
      </c>
      <c r="D326" s="27">
        <f t="shared" si="42"/>
        <v>954.8305909309189</v>
      </c>
      <c r="E326" s="26">
        <f t="shared" si="38"/>
        <v>134.14126333810043</v>
      </c>
      <c r="F326" s="26">
        <f t="shared" si="39"/>
        <v>725.20626849972655</v>
      </c>
      <c r="G326" s="28">
        <f t="shared" si="40"/>
        <v>39517.172732930376</v>
      </c>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x14ac:dyDescent="0.4">
      <c r="A327" s="1"/>
      <c r="B327" s="25">
        <f t="shared" si="37"/>
        <v>311</v>
      </c>
      <c r="C327" s="26">
        <f t="shared" si="41"/>
        <v>39517.172732930376</v>
      </c>
      <c r="D327" s="27">
        <f t="shared" si="42"/>
        <v>954.8305909309189</v>
      </c>
      <c r="E327" s="26">
        <f t="shared" si="38"/>
        <v>131.72390910976802</v>
      </c>
      <c r="F327" s="26">
        <f t="shared" si="39"/>
        <v>727.62362272805899</v>
      </c>
      <c r="G327" s="28">
        <f t="shared" si="40"/>
        <v>38789.549110202315</v>
      </c>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x14ac:dyDescent="0.4">
      <c r="A328" s="1"/>
      <c r="B328" s="25">
        <f t="shared" si="37"/>
        <v>312</v>
      </c>
      <c r="C328" s="26">
        <f t="shared" si="41"/>
        <v>38789.549110202315</v>
      </c>
      <c r="D328" s="27">
        <f t="shared" si="42"/>
        <v>954.8305909309189</v>
      </c>
      <c r="E328" s="26">
        <f t="shared" si="38"/>
        <v>129.29849703400782</v>
      </c>
      <c r="F328" s="26">
        <f t="shared" si="39"/>
        <v>730.04903480381927</v>
      </c>
      <c r="G328" s="28">
        <f t="shared" si="40"/>
        <v>38059.500075398493</v>
      </c>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x14ac:dyDescent="0.4">
      <c r="A329" s="1"/>
      <c r="B329" s="25">
        <f t="shared" si="37"/>
        <v>313</v>
      </c>
      <c r="C329" s="26">
        <f t="shared" si="41"/>
        <v>38059.500075398493</v>
      </c>
      <c r="D329" s="27">
        <f t="shared" si="42"/>
        <v>954.8305909309189</v>
      </c>
      <c r="E329" s="26">
        <f t="shared" si="38"/>
        <v>126.86500025132841</v>
      </c>
      <c r="F329" s="26">
        <f t="shared" si="39"/>
        <v>732.48253158649868</v>
      </c>
      <c r="G329" s="28">
        <f t="shared" si="40"/>
        <v>37327.017543811991</v>
      </c>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x14ac:dyDescent="0.4">
      <c r="A330" s="1"/>
      <c r="B330" s="25">
        <f t="shared" si="37"/>
        <v>314</v>
      </c>
      <c r="C330" s="26">
        <f t="shared" si="41"/>
        <v>37327.017543811991</v>
      </c>
      <c r="D330" s="27">
        <f t="shared" si="42"/>
        <v>954.8305909309189</v>
      </c>
      <c r="E330" s="26">
        <f t="shared" si="38"/>
        <v>124.42339181270677</v>
      </c>
      <c r="F330" s="26">
        <f t="shared" si="39"/>
        <v>734.92414002512032</v>
      </c>
      <c r="G330" s="28">
        <f t="shared" si="40"/>
        <v>36592.093403786872</v>
      </c>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x14ac:dyDescent="0.4">
      <c r="A331" s="1"/>
      <c r="B331" s="25">
        <f t="shared" si="37"/>
        <v>315</v>
      </c>
      <c r="C331" s="26">
        <f t="shared" si="41"/>
        <v>36592.093403786872</v>
      </c>
      <c r="D331" s="27">
        <f t="shared" si="42"/>
        <v>954.8305909309189</v>
      </c>
      <c r="E331" s="26">
        <f t="shared" si="38"/>
        <v>121.97364467928968</v>
      </c>
      <c r="F331" s="26">
        <f t="shared" si="39"/>
        <v>737.3738871585374</v>
      </c>
      <c r="G331" s="28">
        <f t="shared" si="40"/>
        <v>35854.719516628335</v>
      </c>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x14ac:dyDescent="0.4">
      <c r="A332" s="1"/>
      <c r="B332" s="25">
        <f t="shared" si="37"/>
        <v>316</v>
      </c>
      <c r="C332" s="26">
        <f t="shared" si="41"/>
        <v>35854.719516628335</v>
      </c>
      <c r="D332" s="27">
        <f t="shared" si="42"/>
        <v>954.8305909309189</v>
      </c>
      <c r="E332" s="26">
        <f t="shared" si="38"/>
        <v>119.51573172209456</v>
      </c>
      <c r="F332" s="26">
        <f t="shared" si="39"/>
        <v>739.83180011573256</v>
      </c>
      <c r="G332" s="28">
        <f t="shared" si="40"/>
        <v>35114.887716512603</v>
      </c>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x14ac:dyDescent="0.4">
      <c r="A333" s="1"/>
      <c r="B333" s="25">
        <f t="shared" si="37"/>
        <v>317</v>
      </c>
      <c r="C333" s="26">
        <f t="shared" si="41"/>
        <v>35114.887716512603</v>
      </c>
      <c r="D333" s="27">
        <f t="shared" si="42"/>
        <v>954.8305909309189</v>
      </c>
      <c r="E333" s="26">
        <f t="shared" si="38"/>
        <v>117.04962572170878</v>
      </c>
      <c r="F333" s="26">
        <f t="shared" si="39"/>
        <v>742.29790611611827</v>
      </c>
      <c r="G333" s="28">
        <f t="shared" si="40"/>
        <v>34372.589810396486</v>
      </c>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x14ac:dyDescent="0.4">
      <c r="A334" s="1"/>
      <c r="B334" s="25">
        <f t="shared" si="37"/>
        <v>318</v>
      </c>
      <c r="C334" s="26">
        <f t="shared" si="41"/>
        <v>34372.589810396486</v>
      </c>
      <c r="D334" s="27">
        <f t="shared" si="42"/>
        <v>954.8305909309189</v>
      </c>
      <c r="E334" s="26">
        <f t="shared" si="38"/>
        <v>114.57529936798839</v>
      </c>
      <c r="F334" s="26">
        <f t="shared" si="39"/>
        <v>744.77223246983874</v>
      </c>
      <c r="G334" s="28">
        <f t="shared" si="40"/>
        <v>33627.817577926646</v>
      </c>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x14ac:dyDescent="0.4">
      <c r="A335" s="1"/>
      <c r="B335" s="25">
        <f t="shared" si="37"/>
        <v>319</v>
      </c>
      <c r="C335" s="26">
        <f t="shared" si="41"/>
        <v>33627.817577926646</v>
      </c>
      <c r="D335" s="27">
        <f t="shared" si="42"/>
        <v>954.8305909309189</v>
      </c>
      <c r="E335" s="26">
        <f t="shared" si="38"/>
        <v>112.0927252597556</v>
      </c>
      <c r="F335" s="26">
        <f t="shared" si="39"/>
        <v>747.25480657807145</v>
      </c>
      <c r="G335" s="28">
        <f t="shared" si="40"/>
        <v>32880.562771348574</v>
      </c>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x14ac:dyDescent="0.4">
      <c r="A336" s="1"/>
      <c r="B336" s="25">
        <f t="shared" si="37"/>
        <v>320</v>
      </c>
      <c r="C336" s="26">
        <f t="shared" si="41"/>
        <v>32880.562771348574</v>
      </c>
      <c r="D336" s="27">
        <f t="shared" si="42"/>
        <v>954.8305909309189</v>
      </c>
      <c r="E336" s="26">
        <f t="shared" si="38"/>
        <v>109.60187590449534</v>
      </c>
      <c r="F336" s="26">
        <f t="shared" si="39"/>
        <v>749.74565593333159</v>
      </c>
      <c r="G336" s="28">
        <f t="shared" si="40"/>
        <v>32130.817115415241</v>
      </c>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x14ac:dyDescent="0.4">
      <c r="A337" s="1"/>
      <c r="B337" s="25">
        <f t="shared" si="37"/>
        <v>321</v>
      </c>
      <c r="C337" s="26">
        <f t="shared" si="41"/>
        <v>32130.817115415241</v>
      </c>
      <c r="D337" s="27">
        <f t="shared" si="42"/>
        <v>954.8305909309189</v>
      </c>
      <c r="E337" s="26">
        <f t="shared" si="38"/>
        <v>107.10272371805092</v>
      </c>
      <c r="F337" s="26">
        <f t="shared" si="39"/>
        <v>752.24480811977605</v>
      </c>
      <c r="G337" s="28">
        <f t="shared" si="40"/>
        <v>31378.572307295464</v>
      </c>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x14ac:dyDescent="0.4">
      <c r="A338" s="1"/>
      <c r="B338" s="25">
        <f t="shared" ref="B338:B376" si="43">IFERROR(IF(B337+1&gt;$D$10,"",B337+1),"")</f>
        <v>322</v>
      </c>
      <c r="C338" s="26">
        <f t="shared" si="41"/>
        <v>31378.572307295464</v>
      </c>
      <c r="D338" s="27">
        <f t="shared" si="42"/>
        <v>954.8305909309189</v>
      </c>
      <c r="E338" s="26">
        <f t="shared" ref="E338:E376" si="44">IF(B338&lt;&gt;"",-IPMT(($D$7/$D$9),B338,$D$10,($D$5-$D$6)),"")</f>
        <v>104.59524102431831</v>
      </c>
      <c r="F338" s="26">
        <f t="shared" ref="F338:F376" si="45">IF(B338&lt;&gt;"",-PPMT(($D$7/$D$9),B338,$D$10,($D$5-$D$6)),"")</f>
        <v>754.75229081350881</v>
      </c>
      <c r="G338" s="28">
        <f t="shared" ref="G338:G376" si="46">IF(B338&lt;&gt;"",C338-F338,"")</f>
        <v>30623.820016481957</v>
      </c>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x14ac:dyDescent="0.4">
      <c r="A339" s="1"/>
      <c r="B339" s="25">
        <f t="shared" si="43"/>
        <v>323</v>
      </c>
      <c r="C339" s="26">
        <f t="shared" ref="C339:C376" si="47">IF(B339&lt;&gt;"",G338,"")</f>
        <v>30623.820016481957</v>
      </c>
      <c r="D339" s="27">
        <f t="shared" ref="D339:D376" si="48">IF(B339&lt;&gt;"",IF(C339&gt;$D$11,$D$11,$C339),"")</f>
        <v>954.8305909309189</v>
      </c>
      <c r="E339" s="26">
        <f t="shared" si="44"/>
        <v>102.07940005493997</v>
      </c>
      <c r="F339" s="26">
        <f t="shared" si="45"/>
        <v>757.26813178288705</v>
      </c>
      <c r="G339" s="28">
        <f t="shared" si="46"/>
        <v>29866.551884699071</v>
      </c>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x14ac:dyDescent="0.4">
      <c r="A340" s="1"/>
      <c r="B340" s="25">
        <f t="shared" si="43"/>
        <v>324</v>
      </c>
      <c r="C340" s="26">
        <f t="shared" si="47"/>
        <v>29866.551884699071</v>
      </c>
      <c r="D340" s="27">
        <f t="shared" si="48"/>
        <v>954.8305909309189</v>
      </c>
      <c r="E340" s="26">
        <f t="shared" si="44"/>
        <v>99.555172948997011</v>
      </c>
      <c r="F340" s="26">
        <f t="shared" si="45"/>
        <v>759.79235888882999</v>
      </c>
      <c r="G340" s="28">
        <f t="shared" si="46"/>
        <v>29106.759525810241</v>
      </c>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x14ac:dyDescent="0.4">
      <c r="A341" s="1"/>
      <c r="B341" s="25">
        <f t="shared" si="43"/>
        <v>325</v>
      </c>
      <c r="C341" s="26">
        <f t="shared" si="47"/>
        <v>29106.759525810241</v>
      </c>
      <c r="D341" s="27">
        <f t="shared" si="48"/>
        <v>954.8305909309189</v>
      </c>
      <c r="E341" s="26">
        <f t="shared" si="44"/>
        <v>97.022531752700914</v>
      </c>
      <c r="F341" s="26">
        <f t="shared" si="45"/>
        <v>762.32500008512613</v>
      </c>
      <c r="G341" s="28">
        <f t="shared" si="46"/>
        <v>28344.434525725115</v>
      </c>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x14ac:dyDescent="0.4">
      <c r="A342" s="1"/>
      <c r="B342" s="25">
        <f t="shared" si="43"/>
        <v>326</v>
      </c>
      <c r="C342" s="26">
        <f t="shared" si="47"/>
        <v>28344.434525725115</v>
      </c>
      <c r="D342" s="27">
        <f t="shared" si="48"/>
        <v>954.8305909309189</v>
      </c>
      <c r="E342" s="26">
        <f t="shared" si="44"/>
        <v>94.481448419083819</v>
      </c>
      <c r="F342" s="26">
        <f t="shared" si="45"/>
        <v>764.8660834187433</v>
      </c>
      <c r="G342" s="28">
        <f t="shared" si="46"/>
        <v>27579.568442306372</v>
      </c>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x14ac:dyDescent="0.4">
      <c r="A343" s="1"/>
      <c r="B343" s="25">
        <f t="shared" si="43"/>
        <v>327</v>
      </c>
      <c r="C343" s="26">
        <f t="shared" si="47"/>
        <v>27579.568442306372</v>
      </c>
      <c r="D343" s="27">
        <f t="shared" si="48"/>
        <v>954.8305909309189</v>
      </c>
      <c r="E343" s="26">
        <f t="shared" si="44"/>
        <v>91.93189480768801</v>
      </c>
      <c r="F343" s="26">
        <f t="shared" si="45"/>
        <v>767.41563703013901</v>
      </c>
      <c r="G343" s="28">
        <f t="shared" si="46"/>
        <v>26812.152805276233</v>
      </c>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x14ac:dyDescent="0.4">
      <c r="A344" s="1"/>
      <c r="B344" s="25">
        <f t="shared" si="43"/>
        <v>328</v>
      </c>
      <c r="C344" s="26">
        <f t="shared" si="47"/>
        <v>26812.152805276233</v>
      </c>
      <c r="D344" s="27">
        <f t="shared" si="48"/>
        <v>954.8305909309189</v>
      </c>
      <c r="E344" s="26">
        <f t="shared" si="44"/>
        <v>89.373842684254214</v>
      </c>
      <c r="F344" s="26">
        <f t="shared" si="45"/>
        <v>769.97368915357288</v>
      </c>
      <c r="G344" s="28">
        <f t="shared" si="46"/>
        <v>26042.179116122661</v>
      </c>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x14ac:dyDescent="0.4">
      <c r="A345" s="1"/>
      <c r="B345" s="25">
        <f t="shared" si="43"/>
        <v>329</v>
      </c>
      <c r="C345" s="26">
        <f t="shared" si="47"/>
        <v>26042.179116122661</v>
      </c>
      <c r="D345" s="27">
        <f t="shared" si="48"/>
        <v>954.8305909309189</v>
      </c>
      <c r="E345" s="26">
        <f t="shared" si="44"/>
        <v>86.807263720408955</v>
      </c>
      <c r="F345" s="26">
        <f t="shared" si="45"/>
        <v>772.54026811741812</v>
      </c>
      <c r="G345" s="28">
        <f t="shared" si="46"/>
        <v>25269.638848005245</v>
      </c>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x14ac:dyDescent="0.4">
      <c r="A346" s="1"/>
      <c r="B346" s="25">
        <f t="shared" si="43"/>
        <v>330</v>
      </c>
      <c r="C346" s="26">
        <f t="shared" si="47"/>
        <v>25269.638848005245</v>
      </c>
      <c r="D346" s="27">
        <f t="shared" si="48"/>
        <v>954.8305909309189</v>
      </c>
      <c r="E346" s="26">
        <f t="shared" si="44"/>
        <v>84.232129493350911</v>
      </c>
      <c r="F346" s="26">
        <f t="shared" si="45"/>
        <v>775.11540234447614</v>
      </c>
      <c r="G346" s="28">
        <f t="shared" si="46"/>
        <v>24494.523445660769</v>
      </c>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x14ac:dyDescent="0.4">
      <c r="A347" s="1"/>
      <c r="B347" s="25">
        <f t="shared" si="43"/>
        <v>331</v>
      </c>
      <c r="C347" s="26">
        <f t="shared" si="47"/>
        <v>24494.523445660769</v>
      </c>
      <c r="D347" s="27">
        <f t="shared" si="48"/>
        <v>954.8305909309189</v>
      </c>
      <c r="E347" s="26">
        <f t="shared" si="44"/>
        <v>81.648411485536002</v>
      </c>
      <c r="F347" s="26">
        <f t="shared" si="45"/>
        <v>777.69912035229106</v>
      </c>
      <c r="G347" s="28">
        <f t="shared" si="46"/>
        <v>23716.824325308477</v>
      </c>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x14ac:dyDescent="0.4">
      <c r="A348" s="1"/>
      <c r="B348" s="25">
        <f t="shared" si="43"/>
        <v>332</v>
      </c>
      <c r="C348" s="26">
        <f t="shared" si="47"/>
        <v>23716.824325308477</v>
      </c>
      <c r="D348" s="27">
        <f t="shared" si="48"/>
        <v>954.8305909309189</v>
      </c>
      <c r="E348" s="26">
        <f t="shared" si="44"/>
        <v>79.056081084361679</v>
      </c>
      <c r="F348" s="26">
        <f t="shared" si="45"/>
        <v>780.29145075346537</v>
      </c>
      <c r="G348" s="28">
        <f t="shared" si="46"/>
        <v>22936.53287455501</v>
      </c>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x14ac:dyDescent="0.4">
      <c r="A349" s="1"/>
      <c r="B349" s="25">
        <f t="shared" si="43"/>
        <v>333</v>
      </c>
      <c r="C349" s="26">
        <f t="shared" si="47"/>
        <v>22936.53287455501</v>
      </c>
      <c r="D349" s="27">
        <f t="shared" si="48"/>
        <v>954.8305909309189</v>
      </c>
      <c r="E349" s="26">
        <f t="shared" si="44"/>
        <v>76.455109581850124</v>
      </c>
      <c r="F349" s="26">
        <f t="shared" si="45"/>
        <v>782.89242225597695</v>
      </c>
      <c r="G349" s="28">
        <f t="shared" si="46"/>
        <v>22153.640452299034</v>
      </c>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x14ac:dyDescent="0.4">
      <c r="A350" s="1"/>
      <c r="B350" s="25">
        <f t="shared" si="43"/>
        <v>334</v>
      </c>
      <c r="C350" s="26">
        <f t="shared" si="47"/>
        <v>22153.640452299034</v>
      </c>
      <c r="D350" s="27">
        <f t="shared" si="48"/>
        <v>954.8305909309189</v>
      </c>
      <c r="E350" s="26">
        <f t="shared" si="44"/>
        <v>73.845468174330222</v>
      </c>
      <c r="F350" s="26">
        <f t="shared" si="45"/>
        <v>785.50206366349687</v>
      </c>
      <c r="G350" s="28">
        <f t="shared" si="46"/>
        <v>21368.138388635536</v>
      </c>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x14ac:dyDescent="0.4">
      <c r="A351" s="1"/>
      <c r="B351" s="25">
        <f t="shared" si="43"/>
        <v>335</v>
      </c>
      <c r="C351" s="26">
        <f t="shared" si="47"/>
        <v>21368.138388635536</v>
      </c>
      <c r="D351" s="27">
        <f t="shared" si="48"/>
        <v>954.8305909309189</v>
      </c>
      <c r="E351" s="26">
        <f t="shared" si="44"/>
        <v>71.227127962118573</v>
      </c>
      <c r="F351" s="26">
        <f t="shared" si="45"/>
        <v>788.12040387570858</v>
      </c>
      <c r="G351" s="28">
        <f t="shared" si="46"/>
        <v>20580.017984759827</v>
      </c>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x14ac:dyDescent="0.4">
      <c r="A352" s="1"/>
      <c r="B352" s="25">
        <f t="shared" si="43"/>
        <v>336</v>
      </c>
      <c r="C352" s="26">
        <f t="shared" si="47"/>
        <v>20580.017984759827</v>
      </c>
      <c r="D352" s="27">
        <f t="shared" si="48"/>
        <v>954.8305909309189</v>
      </c>
      <c r="E352" s="26">
        <f t="shared" si="44"/>
        <v>68.600059949199533</v>
      </c>
      <c r="F352" s="26">
        <f t="shared" si="45"/>
        <v>790.74747188862762</v>
      </c>
      <c r="G352" s="28">
        <f t="shared" si="46"/>
        <v>19789.2705128712</v>
      </c>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x14ac:dyDescent="0.4">
      <c r="A353" s="1"/>
      <c r="B353" s="25">
        <f t="shared" si="43"/>
        <v>337</v>
      </c>
      <c r="C353" s="26">
        <f t="shared" si="47"/>
        <v>19789.2705128712</v>
      </c>
      <c r="D353" s="27">
        <f t="shared" si="48"/>
        <v>954.8305909309189</v>
      </c>
      <c r="E353" s="26">
        <f t="shared" si="44"/>
        <v>65.964235042904107</v>
      </c>
      <c r="F353" s="26">
        <f t="shared" si="45"/>
        <v>793.3832967949229</v>
      </c>
      <c r="G353" s="28">
        <f t="shared" si="46"/>
        <v>18995.887216076277</v>
      </c>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x14ac:dyDescent="0.4">
      <c r="A354" s="1"/>
      <c r="B354" s="25">
        <f t="shared" si="43"/>
        <v>338</v>
      </c>
      <c r="C354" s="26">
        <f t="shared" si="47"/>
        <v>18995.887216076277</v>
      </c>
      <c r="D354" s="27">
        <f t="shared" si="48"/>
        <v>954.8305909309189</v>
      </c>
      <c r="E354" s="26">
        <f t="shared" si="44"/>
        <v>63.319624053587688</v>
      </c>
      <c r="F354" s="26">
        <f t="shared" si="45"/>
        <v>796.02790778423935</v>
      </c>
      <c r="G354" s="28">
        <f t="shared" si="46"/>
        <v>18199.859308292038</v>
      </c>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x14ac:dyDescent="0.4">
      <c r="A355" s="1"/>
      <c r="B355" s="25">
        <f t="shared" si="43"/>
        <v>339</v>
      </c>
      <c r="C355" s="26">
        <f t="shared" si="47"/>
        <v>18199.859308292038</v>
      </c>
      <c r="D355" s="27">
        <f t="shared" si="48"/>
        <v>954.8305909309189</v>
      </c>
      <c r="E355" s="26">
        <f t="shared" si="44"/>
        <v>60.666197694306895</v>
      </c>
      <c r="F355" s="26">
        <f t="shared" si="45"/>
        <v>798.68133414352019</v>
      </c>
      <c r="G355" s="28">
        <f t="shared" si="46"/>
        <v>17401.177974148519</v>
      </c>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x14ac:dyDescent="0.4">
      <c r="A356" s="1"/>
      <c r="B356" s="25">
        <f t="shared" si="43"/>
        <v>340</v>
      </c>
      <c r="C356" s="26">
        <f t="shared" si="47"/>
        <v>17401.177974148519</v>
      </c>
      <c r="D356" s="27">
        <f t="shared" si="48"/>
        <v>954.8305909309189</v>
      </c>
      <c r="E356" s="26">
        <f t="shared" si="44"/>
        <v>58.003926580495161</v>
      </c>
      <c r="F356" s="26">
        <f t="shared" si="45"/>
        <v>801.343605257332</v>
      </c>
      <c r="G356" s="28">
        <f t="shared" si="46"/>
        <v>16599.834368891188</v>
      </c>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x14ac:dyDescent="0.4">
      <c r="A357" s="1"/>
      <c r="B357" s="25">
        <f t="shared" si="43"/>
        <v>341</v>
      </c>
      <c r="C357" s="26">
        <f t="shared" si="47"/>
        <v>16599.834368891188</v>
      </c>
      <c r="D357" s="27">
        <f t="shared" si="48"/>
        <v>954.8305909309189</v>
      </c>
      <c r="E357" s="26">
        <f t="shared" si="44"/>
        <v>55.332781229637398</v>
      </c>
      <c r="F357" s="26">
        <f t="shared" si="45"/>
        <v>804.01475060818973</v>
      </c>
      <c r="G357" s="28">
        <f t="shared" si="46"/>
        <v>15795.819618282998</v>
      </c>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x14ac:dyDescent="0.4">
      <c r="A358" s="1"/>
      <c r="B358" s="25">
        <f t="shared" si="43"/>
        <v>342</v>
      </c>
      <c r="C358" s="26">
        <f t="shared" si="47"/>
        <v>15795.819618282998</v>
      </c>
      <c r="D358" s="27">
        <f t="shared" si="48"/>
        <v>954.8305909309189</v>
      </c>
      <c r="E358" s="26">
        <f t="shared" si="44"/>
        <v>52.652732060943414</v>
      </c>
      <c r="F358" s="26">
        <f t="shared" si="45"/>
        <v>806.69479977688366</v>
      </c>
      <c r="G358" s="28">
        <f t="shared" si="46"/>
        <v>14989.124818506114</v>
      </c>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x14ac:dyDescent="0.4">
      <c r="A359" s="1"/>
      <c r="B359" s="25">
        <f t="shared" si="43"/>
        <v>343</v>
      </c>
      <c r="C359" s="26">
        <f t="shared" si="47"/>
        <v>14989.124818506114</v>
      </c>
      <c r="D359" s="27">
        <f t="shared" si="48"/>
        <v>954.8305909309189</v>
      </c>
      <c r="E359" s="26">
        <f t="shared" si="44"/>
        <v>49.963749395020471</v>
      </c>
      <c r="F359" s="26">
        <f t="shared" si="45"/>
        <v>809.38378244280659</v>
      </c>
      <c r="G359" s="28">
        <f t="shared" si="46"/>
        <v>14179.741036063308</v>
      </c>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x14ac:dyDescent="0.4">
      <c r="A360" s="1"/>
      <c r="B360" s="25">
        <f t="shared" si="43"/>
        <v>344</v>
      </c>
      <c r="C360" s="26">
        <f t="shared" si="47"/>
        <v>14179.741036063308</v>
      </c>
      <c r="D360" s="27">
        <f t="shared" si="48"/>
        <v>954.8305909309189</v>
      </c>
      <c r="E360" s="26">
        <f t="shared" si="44"/>
        <v>47.265803453544457</v>
      </c>
      <c r="F360" s="26">
        <f t="shared" si="45"/>
        <v>812.08172838428266</v>
      </c>
      <c r="G360" s="28">
        <f t="shared" si="46"/>
        <v>13367.659307679025</v>
      </c>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x14ac:dyDescent="0.4">
      <c r="A361" s="1"/>
      <c r="B361" s="25">
        <f t="shared" si="43"/>
        <v>345</v>
      </c>
      <c r="C361" s="26">
        <f t="shared" si="47"/>
        <v>13367.659307679025</v>
      </c>
      <c r="D361" s="27">
        <f t="shared" si="48"/>
        <v>954.8305909309189</v>
      </c>
      <c r="E361" s="26">
        <f t="shared" si="44"/>
        <v>44.55886435893018</v>
      </c>
      <c r="F361" s="26">
        <f t="shared" si="45"/>
        <v>814.78866747889697</v>
      </c>
      <c r="G361" s="28">
        <f t="shared" si="46"/>
        <v>12552.870640200128</v>
      </c>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x14ac:dyDescent="0.4">
      <c r="A362" s="1"/>
      <c r="B362" s="25">
        <f t="shared" si="43"/>
        <v>346</v>
      </c>
      <c r="C362" s="26">
        <f t="shared" si="47"/>
        <v>12552.870640200128</v>
      </c>
      <c r="D362" s="27">
        <f t="shared" si="48"/>
        <v>954.8305909309189</v>
      </c>
      <c r="E362" s="26">
        <f t="shared" si="44"/>
        <v>41.842902134000532</v>
      </c>
      <c r="F362" s="26">
        <f t="shared" si="45"/>
        <v>817.50462970382659</v>
      </c>
      <c r="G362" s="28">
        <f t="shared" si="46"/>
        <v>11735.366010496302</v>
      </c>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x14ac:dyDescent="0.4">
      <c r="A363" s="1"/>
      <c r="B363" s="25">
        <f t="shared" si="43"/>
        <v>347</v>
      </c>
      <c r="C363" s="26">
        <f t="shared" si="47"/>
        <v>11735.366010496302</v>
      </c>
      <c r="D363" s="27">
        <f t="shared" si="48"/>
        <v>954.8305909309189</v>
      </c>
      <c r="E363" s="26">
        <f t="shared" si="44"/>
        <v>39.117886701654434</v>
      </c>
      <c r="F363" s="26">
        <f t="shared" si="45"/>
        <v>820.22964513617273</v>
      </c>
      <c r="G363" s="28">
        <f t="shared" si="46"/>
        <v>10915.136365360129</v>
      </c>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x14ac:dyDescent="0.4">
      <c r="A364" s="1"/>
      <c r="B364" s="25">
        <f t="shared" si="43"/>
        <v>348</v>
      </c>
      <c r="C364" s="26">
        <f t="shared" si="47"/>
        <v>10915.136365360129</v>
      </c>
      <c r="D364" s="27">
        <f t="shared" si="48"/>
        <v>954.8305909309189</v>
      </c>
      <c r="E364" s="26">
        <f t="shared" si="44"/>
        <v>36.383787884533866</v>
      </c>
      <c r="F364" s="26">
        <f t="shared" si="45"/>
        <v>822.96374395329326</v>
      </c>
      <c r="G364" s="28">
        <f t="shared" si="46"/>
        <v>10092.172621406837</v>
      </c>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x14ac:dyDescent="0.4">
      <c r="A365" s="1"/>
      <c r="B365" s="25">
        <f t="shared" si="43"/>
        <v>349</v>
      </c>
      <c r="C365" s="26">
        <f t="shared" si="47"/>
        <v>10092.172621406837</v>
      </c>
      <c r="D365" s="27">
        <f t="shared" si="48"/>
        <v>954.8305909309189</v>
      </c>
      <c r="E365" s="26">
        <f t="shared" si="44"/>
        <v>33.64057540468955</v>
      </c>
      <c r="F365" s="26">
        <f t="shared" si="45"/>
        <v>825.70695643313752</v>
      </c>
      <c r="G365" s="28">
        <f t="shared" si="46"/>
        <v>9266.4656649736989</v>
      </c>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x14ac:dyDescent="0.4">
      <c r="A366" s="1"/>
      <c r="B366" s="25">
        <f t="shared" si="43"/>
        <v>350</v>
      </c>
      <c r="C366" s="26">
        <f t="shared" si="47"/>
        <v>9266.4656649736989</v>
      </c>
      <c r="D366" s="27">
        <f t="shared" si="48"/>
        <v>954.8305909309189</v>
      </c>
      <c r="E366" s="26">
        <f t="shared" si="44"/>
        <v>30.888218883245756</v>
      </c>
      <c r="F366" s="26">
        <f t="shared" si="45"/>
        <v>828.45931295458138</v>
      </c>
      <c r="G366" s="28">
        <f t="shared" si="46"/>
        <v>8438.0063520191179</v>
      </c>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x14ac:dyDescent="0.4">
      <c r="A367" s="1"/>
      <c r="B367" s="25">
        <f t="shared" si="43"/>
        <v>351</v>
      </c>
      <c r="C367" s="26">
        <f t="shared" si="47"/>
        <v>8438.0063520191179</v>
      </c>
      <c r="D367" s="27">
        <f t="shared" si="48"/>
        <v>954.8305909309189</v>
      </c>
      <c r="E367" s="26">
        <f t="shared" si="44"/>
        <v>28.126687840063813</v>
      </c>
      <c r="F367" s="26">
        <f t="shared" si="45"/>
        <v>831.22084399776327</v>
      </c>
      <c r="G367" s="28">
        <f t="shared" si="46"/>
        <v>7606.7855080213549</v>
      </c>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x14ac:dyDescent="0.4">
      <c r="A368" s="1"/>
      <c r="B368" s="25">
        <f t="shared" si="43"/>
        <v>352</v>
      </c>
      <c r="C368" s="26">
        <f t="shared" si="47"/>
        <v>7606.7855080213549</v>
      </c>
      <c r="D368" s="27">
        <f t="shared" si="48"/>
        <v>954.8305909309189</v>
      </c>
      <c r="E368" s="26">
        <f t="shared" si="44"/>
        <v>25.355951693404606</v>
      </c>
      <c r="F368" s="26">
        <f t="shared" si="45"/>
        <v>833.99158014442241</v>
      </c>
      <c r="G368" s="28">
        <f t="shared" si="46"/>
        <v>6772.7939278769327</v>
      </c>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x14ac:dyDescent="0.4">
      <c r="A369" s="1"/>
      <c r="B369" s="25">
        <f t="shared" si="43"/>
        <v>353</v>
      </c>
      <c r="C369" s="26">
        <f t="shared" si="47"/>
        <v>6772.7939278769327</v>
      </c>
      <c r="D369" s="27">
        <f t="shared" si="48"/>
        <v>954.8305909309189</v>
      </c>
      <c r="E369" s="26">
        <f t="shared" si="44"/>
        <v>22.575979759589863</v>
      </c>
      <c r="F369" s="26">
        <f t="shared" si="45"/>
        <v>836.77155207823728</v>
      </c>
      <c r="G369" s="28">
        <f t="shared" si="46"/>
        <v>5936.0223757986951</v>
      </c>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x14ac:dyDescent="0.4">
      <c r="A370" s="1"/>
      <c r="B370" s="25">
        <f t="shared" si="43"/>
        <v>354</v>
      </c>
      <c r="C370" s="26">
        <f t="shared" si="47"/>
        <v>5936.0223757986951</v>
      </c>
      <c r="D370" s="27">
        <f t="shared" si="48"/>
        <v>954.8305909309189</v>
      </c>
      <c r="E370" s="26">
        <f t="shared" si="44"/>
        <v>19.786741252662409</v>
      </c>
      <c r="F370" s="26">
        <f t="shared" si="45"/>
        <v>839.56079058516468</v>
      </c>
      <c r="G370" s="28">
        <f t="shared" si="46"/>
        <v>5096.4615852135303</v>
      </c>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x14ac:dyDescent="0.4">
      <c r="A371" s="1"/>
      <c r="B371" s="25">
        <f t="shared" si="43"/>
        <v>355</v>
      </c>
      <c r="C371" s="26">
        <f t="shared" si="47"/>
        <v>5096.4615852135303</v>
      </c>
      <c r="D371" s="27">
        <f t="shared" si="48"/>
        <v>954.8305909309189</v>
      </c>
      <c r="E371" s="26">
        <f t="shared" si="44"/>
        <v>16.988205284045193</v>
      </c>
      <c r="F371" s="26">
        <f t="shared" si="45"/>
        <v>842.35932655378178</v>
      </c>
      <c r="G371" s="28">
        <f t="shared" si="46"/>
        <v>4254.1022586597483</v>
      </c>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x14ac:dyDescent="0.4">
      <c r="A372" s="1"/>
      <c r="B372" s="25">
        <f t="shared" si="43"/>
        <v>356</v>
      </c>
      <c r="C372" s="26">
        <f t="shared" si="47"/>
        <v>4254.1022586597483</v>
      </c>
      <c r="D372" s="27">
        <f t="shared" si="48"/>
        <v>954.8305909309189</v>
      </c>
      <c r="E372" s="26">
        <f t="shared" si="44"/>
        <v>14.180340862199253</v>
      </c>
      <c r="F372" s="26">
        <f t="shared" si="45"/>
        <v>845.16719097562782</v>
      </c>
      <c r="G372" s="28">
        <f t="shared" si="46"/>
        <v>3408.9350676841204</v>
      </c>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x14ac:dyDescent="0.4">
      <c r="A373" s="1"/>
      <c r="B373" s="25">
        <f t="shared" si="43"/>
        <v>357</v>
      </c>
      <c r="C373" s="26">
        <f t="shared" si="47"/>
        <v>3408.9350676841204</v>
      </c>
      <c r="D373" s="27">
        <f t="shared" si="48"/>
        <v>954.8305909309189</v>
      </c>
      <c r="E373" s="26">
        <f t="shared" si="44"/>
        <v>11.363116892280491</v>
      </c>
      <c r="F373" s="26">
        <f t="shared" si="45"/>
        <v>847.98441494554663</v>
      </c>
      <c r="G373" s="28">
        <f t="shared" si="46"/>
        <v>2560.9506527385738</v>
      </c>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x14ac:dyDescent="0.4">
      <c r="A374" s="1"/>
      <c r="B374" s="25">
        <f t="shared" si="43"/>
        <v>358</v>
      </c>
      <c r="C374" s="26">
        <f t="shared" si="47"/>
        <v>2560.9506527385738</v>
      </c>
      <c r="D374" s="27">
        <f t="shared" si="48"/>
        <v>954.8305909309189</v>
      </c>
      <c r="E374" s="26">
        <f t="shared" si="44"/>
        <v>8.5365021757953361</v>
      </c>
      <c r="F374" s="26">
        <f t="shared" si="45"/>
        <v>850.81102966203173</v>
      </c>
      <c r="G374" s="28">
        <f t="shared" si="46"/>
        <v>1710.1396230765422</v>
      </c>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x14ac:dyDescent="0.4">
      <c r="A375" s="1"/>
      <c r="B375" s="25">
        <f t="shared" si="43"/>
        <v>359</v>
      </c>
      <c r="C375" s="26">
        <f t="shared" si="47"/>
        <v>1710.1396230765422</v>
      </c>
      <c r="D375" s="27">
        <f t="shared" si="48"/>
        <v>954.8305909309189</v>
      </c>
      <c r="E375" s="26">
        <f t="shared" si="44"/>
        <v>5.7004654102552301</v>
      </c>
      <c r="F375" s="26">
        <f t="shared" si="45"/>
        <v>853.64706642757187</v>
      </c>
      <c r="G375" s="28">
        <f t="shared" si="46"/>
        <v>856.49255664897032</v>
      </c>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x14ac:dyDescent="0.4">
      <c r="A376" s="1"/>
      <c r="B376" s="25">
        <f t="shared" si="43"/>
        <v>360</v>
      </c>
      <c r="C376" s="26">
        <f t="shared" si="47"/>
        <v>856.49255664897032</v>
      </c>
      <c r="D376" s="27">
        <f t="shared" si="48"/>
        <v>856.49255664897032</v>
      </c>
      <c r="E376" s="26">
        <f t="shared" si="44"/>
        <v>2.8549751888299908</v>
      </c>
      <c r="F376" s="26">
        <f t="shared" si="45"/>
        <v>856.49255664899704</v>
      </c>
      <c r="G376" s="28">
        <f t="shared" si="46"/>
        <v>-2.6716406864579767E-11</v>
      </c>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x14ac:dyDescent="0.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x14ac:dyDescent="0.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sheetData>
  <mergeCells count="11">
    <mergeCell ref="O4:O45"/>
    <mergeCell ref="O1:S1"/>
    <mergeCell ref="O2:S2"/>
    <mergeCell ref="P3:S3"/>
    <mergeCell ref="I1:M1"/>
    <mergeCell ref="B13:G14"/>
    <mergeCell ref="J3:M3"/>
    <mergeCell ref="I4:I19"/>
    <mergeCell ref="I2:M2"/>
    <mergeCell ref="B1:G2"/>
    <mergeCell ref="B3:G3"/>
  </mergeCells>
  <conditionalFormatting sqref="K5:M19">
    <cfRule type="colorScale" priority="2">
      <colorScale>
        <cfvo type="min"/>
        <cfvo type="percentile" val="50"/>
        <cfvo type="max"/>
        <color rgb="FF63BE7B"/>
        <color rgb="FFFFEB84"/>
        <color rgb="FFF8696B"/>
      </colorScale>
    </cfRule>
  </conditionalFormatting>
  <conditionalFormatting sqref="Q5:S45">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 and Notes</vt:lpstr>
      <vt:lpstr>Loan</vt:lpstr>
      <vt:lpstr>Loan_Amount</vt:lpstr>
      <vt:lpstr>PMT</vt:lpstr>
      <vt:lpstr>PMT_No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ianha</dc:creator>
  <cp:lastModifiedBy>Ian Hagen</cp:lastModifiedBy>
  <dcterms:created xsi:type="dcterms:W3CDTF">2021-10-10T15:11:48Z</dcterms:created>
  <dcterms:modified xsi:type="dcterms:W3CDTF">2021-10-11T01:35:52Z</dcterms:modified>
</cp:coreProperties>
</file>